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G:\Mi unidad\2024\1. SGC\PROC TALENTO HUMANO\FORMATOS PARA REGISTRO\"/>
    </mc:Choice>
  </mc:AlternateContent>
  <xr:revisionPtr revIDLastSave="0" documentId="13_ncr:1_{46C98DDF-E90D-41A7-BC6B-3E9D01A58D8B}" xr6:coauthVersionLast="36" xr6:coauthVersionMax="45" xr10:uidLastSave="{00000000-0000-0000-0000-000000000000}"/>
  <bookViews>
    <workbookView xWindow="11450" yWindow="170" windowWidth="12480" windowHeight="12500" firstSheet="1" activeTab="1" xr2:uid="{00000000-000D-0000-FFFF-FFFF00000000}"/>
  </bookViews>
  <sheets>
    <sheet name="Ayuda" sheetId="11" r:id="rId1"/>
    <sheet name="R-TH-33  (semestre 1)" sheetId="9" r:id="rId2"/>
    <sheet name="R-TH-33 (semestre 2)" sheetId="10" r:id="rId3"/>
    <sheet name="R-TH-33 (año)" sheetId="8" r:id="rId4"/>
    <sheet name="Comportamentales" sheetId="6" state="hidden" r:id="rId5"/>
  </sheets>
  <definedNames>
    <definedName name="_xlnm.Print_Area" localSheetId="1">'R-TH-33  (semestre 1)'!$A$1:$H$47</definedName>
    <definedName name="_xlnm.Print_Area" localSheetId="3">'R-TH-33 (año)'!$A$1:$H$47</definedName>
    <definedName name="_xlnm.Print_Area" localSheetId="2">'R-TH-33 (semestre 2)'!$A$1:$H$47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0" i="8" l="1"/>
  <c r="H34" i="8" l="1"/>
  <c r="H33" i="8"/>
  <c r="H32" i="8"/>
  <c r="H31" i="8"/>
  <c r="H30" i="8"/>
  <c r="H35" i="10"/>
  <c r="H35" i="9"/>
  <c r="E21" i="10"/>
  <c r="E20" i="10"/>
  <c r="E19" i="10"/>
  <c r="E18" i="10"/>
  <c r="B21" i="10"/>
  <c r="B20" i="10"/>
  <c r="B19" i="10"/>
  <c r="B18" i="10"/>
  <c r="D11" i="10"/>
  <c r="D10" i="10"/>
  <c r="D9" i="10"/>
  <c r="D8" i="10"/>
  <c r="D7" i="10"/>
  <c r="H35" i="8" l="1"/>
  <c r="B14" i="11"/>
  <c r="G21" i="8" l="1"/>
  <c r="G20" i="8"/>
  <c r="G19" i="8"/>
  <c r="G18" i="8"/>
  <c r="G17" i="8"/>
  <c r="A34" i="10"/>
  <c r="M34" i="10" s="1"/>
  <c r="A33" i="10"/>
  <c r="M33" i="10" s="1"/>
  <c r="A32" i="10"/>
  <c r="A31" i="10"/>
  <c r="M31" i="10" s="1"/>
  <c r="A30" i="10"/>
  <c r="M30" i="10" s="1"/>
  <c r="E17" i="10"/>
  <c r="H17" i="10" s="1"/>
  <c r="B17" i="10"/>
  <c r="A34" i="9"/>
  <c r="M34" i="9" s="1"/>
  <c r="A33" i="9"/>
  <c r="M33" i="9" s="1"/>
  <c r="A32" i="9"/>
  <c r="M32" i="9" s="1"/>
  <c r="A31" i="9"/>
  <c r="M31" i="9" s="1"/>
  <c r="A30" i="9"/>
  <c r="M30" i="9" s="1"/>
  <c r="E21" i="9"/>
  <c r="H21" i="9" s="1"/>
  <c r="E20" i="9"/>
  <c r="E19" i="9"/>
  <c r="H19" i="9" s="1"/>
  <c r="E18" i="9"/>
  <c r="H18" i="9" s="1"/>
  <c r="E17" i="9"/>
  <c r="H17" i="9" s="1"/>
  <c r="B21" i="9"/>
  <c r="B20" i="9"/>
  <c r="B19" i="9"/>
  <c r="B18" i="9"/>
  <c r="B17" i="9"/>
  <c r="D11" i="9"/>
  <c r="D10" i="9"/>
  <c r="D9" i="9"/>
  <c r="D8" i="9"/>
  <c r="D7" i="9"/>
  <c r="H39" i="10"/>
  <c r="M32" i="10"/>
  <c r="H21" i="10"/>
  <c r="H20" i="10"/>
  <c r="H19" i="10"/>
  <c r="H18" i="10"/>
  <c r="N8" i="10"/>
  <c r="N9" i="10" s="1"/>
  <c r="N10" i="10" s="1"/>
  <c r="N11" i="10" s="1"/>
  <c r="N12" i="10" s="1"/>
  <c r="N13" i="10" s="1"/>
  <c r="N14" i="10" s="1"/>
  <c r="N15" i="10" s="1"/>
  <c r="N16" i="10" s="1"/>
  <c r="N17" i="10" s="1"/>
  <c r="N18" i="10" s="1"/>
  <c r="N19" i="10" s="1"/>
  <c r="N20" i="10" s="1"/>
  <c r="N7" i="10"/>
  <c r="H39" i="9"/>
  <c r="H20" i="9"/>
  <c r="N7" i="9"/>
  <c r="N8" i="9" s="1"/>
  <c r="N9" i="9" s="1"/>
  <c r="N10" i="9" s="1"/>
  <c r="N11" i="9" s="1"/>
  <c r="N12" i="9" s="1"/>
  <c r="N13" i="9" s="1"/>
  <c r="N14" i="9" s="1"/>
  <c r="N15" i="9" s="1"/>
  <c r="N16" i="9" s="1"/>
  <c r="N17" i="9" s="1"/>
  <c r="N18" i="9" s="1"/>
  <c r="N19" i="9" s="1"/>
  <c r="N20" i="9" s="1"/>
  <c r="H22" i="10" l="1"/>
  <c r="H24" i="10" s="1"/>
  <c r="H38" i="10" s="1"/>
  <c r="H40" i="10" s="1"/>
  <c r="H39" i="8"/>
  <c r="E22" i="10"/>
  <c r="H22" i="9"/>
  <c r="H24" i="9" s="1"/>
  <c r="H38" i="9" s="1"/>
  <c r="H40" i="9" s="1"/>
  <c r="E22" i="9"/>
  <c r="M34" i="8"/>
  <c r="M33" i="8"/>
  <c r="M32" i="8"/>
  <c r="M31" i="8"/>
  <c r="M30" i="8"/>
  <c r="E22" i="8"/>
  <c r="H21" i="8"/>
  <c r="H20" i="8"/>
  <c r="H19" i="8"/>
  <c r="H18" i="8"/>
  <c r="H17" i="8"/>
  <c r="N7" i="8"/>
  <c r="N8" i="8" s="1"/>
  <c r="N9" i="8" s="1"/>
  <c r="N10" i="8" s="1"/>
  <c r="N11" i="8" s="1"/>
  <c r="N12" i="8" s="1"/>
  <c r="N13" i="8" s="1"/>
  <c r="N14" i="8" s="1"/>
  <c r="N15" i="8" s="1"/>
  <c r="N16" i="8" s="1"/>
  <c r="N17" i="8" s="1"/>
  <c r="N18" i="8" s="1"/>
  <c r="N19" i="8" s="1"/>
  <c r="N20" i="8" s="1"/>
  <c r="H22" i="8" l="1"/>
  <c r="H24" i="8" s="1"/>
  <c r="H38" i="8" s="1"/>
</calcChain>
</file>

<file path=xl/sharedStrings.xml><?xml version="1.0" encoding="utf-8"?>
<sst xmlns="http://schemas.openxmlformats.org/spreadsheetml/2006/main" count="219" uniqueCount="141">
  <si>
    <t>R-TH-33</t>
  </si>
  <si>
    <t xml:space="preserve">No. </t>
  </si>
  <si>
    <t>Descripción</t>
  </si>
  <si>
    <t>Total</t>
  </si>
  <si>
    <t>Este formato es un instrumento diseñado por CORPOURABA como política institucional en el Sistema de Gestión Corporativo, dentro de un marco de apoyo y seguimiento a la gestión de La Corporación. Esta no generará derechos de carrera, ni privilegios que la Ley establece para los servidores públicos que ostentan esta condición, ni acceso a los incentivos previstos en la entidad para los funcionarios escalafonados.</t>
  </si>
  <si>
    <t>Nombre del Funcionario:</t>
  </si>
  <si>
    <t>Cargo que Desempeña:</t>
  </si>
  <si>
    <t>Área:</t>
  </si>
  <si>
    <t>Identificación:</t>
  </si>
  <si>
    <t>Seguimiento Factores Comportamentales</t>
  </si>
  <si>
    <t>Manejo de la información</t>
  </si>
  <si>
    <t>Adaptación al cambio</t>
  </si>
  <si>
    <t>Disciplina</t>
  </si>
  <si>
    <t>Colaboración</t>
  </si>
  <si>
    <t>TOTAL</t>
  </si>
  <si>
    <t>Tipo de seguimiento</t>
  </si>
  <si>
    <t>Definiciones de Acciones de Mejoramiento</t>
  </si>
  <si>
    <t>Primero</t>
  </si>
  <si>
    <t>Segundo</t>
  </si>
  <si>
    <t>Firma Subdirector del Área:</t>
  </si>
  <si>
    <t>Firma Funcionario:</t>
  </si>
  <si>
    <t>BAJO</t>
  </si>
  <si>
    <t>Periodo:</t>
  </si>
  <si>
    <t>ALTO</t>
  </si>
  <si>
    <t>MUY ALTO</t>
  </si>
  <si>
    <t>Periodo de Prueba?</t>
  </si>
  <si>
    <t>S/N</t>
  </si>
  <si>
    <t>Resultado</t>
  </si>
  <si>
    <t>Compromisos funcionales</t>
  </si>
  <si>
    <t>Compromisos comportamentales</t>
  </si>
  <si>
    <t xml:space="preserve">Compromisos </t>
  </si>
  <si>
    <t>Peso Total</t>
  </si>
  <si>
    <t>4 a 6</t>
  </si>
  <si>
    <t>7 a 9</t>
  </si>
  <si>
    <t>Niveles de Desarrollo</t>
  </si>
  <si>
    <t>10 a 12</t>
  </si>
  <si>
    <t>13 a 15</t>
  </si>
  <si>
    <t>DESCRIPCIÓN</t>
  </si>
  <si>
    <t>RESULTADOS</t>
  </si>
  <si>
    <t>El nivel de desarrollo de la competencia no se evidencia, ni tampoco se observa un impacto positivo que permita la obtención de las metas y logros esperados.</t>
  </si>
  <si>
    <t>ACEPTABE</t>
  </si>
  <si>
    <t>El nivel de desarrollo de la competencia se evidencia con mediana frecuencia, con un impacto parcial en la obtención de las metas y logros esperados.</t>
  </si>
  <si>
    <t>El nivel de desarrollo de la competencia se evidencia de manera permanente e impacta ampliamente y de manera positiva en la obtención de las metas y logros esperados.</t>
  </si>
  <si>
    <t>El nivel de desarrollo de la competencia se evidencia de manera permanente, impactando amplia y positivamente la obtención de las metas y logros esperados, e igualmente agregando valor en los procesos y resultados</t>
  </si>
  <si>
    <t>Nivel</t>
  </si>
  <si>
    <t>Porcentaje</t>
  </si>
  <si>
    <t>Mayor o igual al 90%</t>
  </si>
  <si>
    <t>Mayor al 65% y menor al 90%</t>
  </si>
  <si>
    <t>Menor o igual al 65%</t>
  </si>
  <si>
    <t>Sobresaliente</t>
  </si>
  <si>
    <t>Satisfactorio</t>
  </si>
  <si>
    <t>No Satisfactorio</t>
  </si>
  <si>
    <t>Escala de Calificación</t>
  </si>
  <si>
    <t>Porcentajes en seguimientos</t>
  </si>
  <si>
    <t>Seguimiento objetivos funcionales</t>
  </si>
  <si>
    <t>Seguimiento 
(1-100)</t>
  </si>
  <si>
    <t>Peso 
%</t>
  </si>
  <si>
    <t>Competencia</t>
  </si>
  <si>
    <t>Definición de la competencia</t>
  </si>
  <si>
    <t>Conductas asociadas</t>
  </si>
  <si>
    <t xml:space="preserve">Orientación a resultados </t>
  </si>
  <si>
    <t xml:space="preserve">Realizar las funciones y cumplir los compromisos organizacionales con eficacia y calidad. </t>
  </si>
  <si>
    <t>▪ Cumple con oportunidad en función de estándares, objetivos y metas establecidas por la entidad, las funciones que le son asignadas.
▪ Asume la responsabilidad por sus resultados.
▪ Compromete recursos y tiempos para mejorar la productividad tomando las medidas necesarias para minimizar los riesgos.
▪ Realiza todas las acciones necesarias para alcanzar los objetivos propuestos enfrentando los obstáculos que se presentan.</t>
  </si>
  <si>
    <t>Orientación al usuario y al ciudadano</t>
  </si>
  <si>
    <t>Dirigir las decisiones y acciones a la satisfacción de las necesidades e intereses de los usuarios internos y externos, de conformidad con las responsabilidades públicas asignadas a la entidad.</t>
  </si>
  <si>
    <t>▪ Atiende y valora las necesidades y peticiones de los usuarios y de ciudadanos en general.
▪Considera las necesidades de los usuarios al diseñar proyectos o servicios.
▪Da respuesta oportuna a las necesidades de los usuarios de conformidad con el servicio que ofrece la entidad.
▪Establece diferentes canales de comunicación con el usuario para conocer sus necesidades y propuestas y responde a las mismas.
▪Reconoce la interdependencia entre su trabajo y el de otros.</t>
  </si>
  <si>
    <t>Compromiso con la Organización</t>
  </si>
  <si>
    <t>Alinear el propio comportamiento a las necesidades, prioridades y metas organizacionales.</t>
  </si>
  <si>
    <t>▪Promueve las metas de la organización y respeta sus normas.
▪Antepone las necesidades de la organización a sus propias necesidades.
▪Apoya a la organización en situaciones difíciles.
▪Demuestra sentido de pertenencia en todas sus actuaciones.</t>
  </si>
  <si>
    <t>Experticia profesional (Nivel Asesor)</t>
  </si>
  <si>
    <t>Aplicar el conocimiento profesional</t>
  </si>
  <si>
    <t>▪Orienta el desarrollo de proyectos especiales para el logro de resultados de la alta dirección.
▪Aconseja y orienta la toma de decisiones en los temas que le han sido asignados.
▪Asesora en materias propias de su campo de conocimiento, emitiendo conceptos, juicios o propuestas ajustados a lineamientos teóricos y técnicos.
▪Se comunica de modo lógico, claro, efectivo y seguro.</t>
  </si>
  <si>
    <t>Conocimiento del entorno</t>
  </si>
  <si>
    <t>Conocer e interpretar la organización, su funcionamiento y sus relaciones políticas y administrativas.</t>
  </si>
  <si>
    <t>▪Comprende el entorno organizacional que enmarca las situaciones objeto de asesoría y lo toma como referente obligado para emitir juicios, conceptos o propuestas a desarrollar.
▪Se informa permanentemente sobre políticas gubernamentales, problemas y demandas del entorno.</t>
  </si>
  <si>
    <t>Construcción de relaciones</t>
  </si>
  <si>
    <t>Establecer y mantener relaciones cordiales y recíprocas con redes o grupos de personas internas y externas a la organización que faciliten la consecución de los objetivos institucionales.</t>
  </si>
  <si>
    <t>▪Utiliza sus contactos para conseguir objetivos.
▪Comparte información para establecer lazos.
▪Interactúa con otros de un modo efectivo y adecuado.</t>
  </si>
  <si>
    <t>Iniciativa</t>
  </si>
  <si>
    <t>Anticiparse a los problemas iniciando acciones para superar los obstáculos y alcanzar metas concretas</t>
  </si>
  <si>
    <t>▪Prevé situaciones y alternativas de solución que orientan la toma de decisiones de la alta dirección.
▪Enfrenta los problemas y propone acciones concretas para solucionarlos.
▪Reconoce y hace viables las oportunidades.</t>
  </si>
  <si>
    <t>Aprendizaje Continuo</t>
  </si>
  <si>
    <t>Adquirir y desarrollar permanentemente conocimientos, destrezas y habilidades, con el fin de mantener altos estándares de eficacia organizacional.</t>
  </si>
  <si>
    <t>▪Aprende de la experiencia de otros y de la propia.
▪Se adapta y aplica nuevas tecnologías que se implanten en la organización.
▪Aplica los conocimientos adquiridos a los desafíos que se presentan en el desarrollo del trabajo.
▪Investiga, indaga y profundiza en los temas de su entorno área de desempeño.
▪Reconoce las propias limitaciones y las necesidades de mejorar su preparación.
▪Asimila nueva información y la aplica correctamente.</t>
  </si>
  <si>
    <t>Experticia profesional (Nivel profesional)</t>
  </si>
  <si>
    <t>Aplicar el conocimiento profesional en la resolución de problemas y transferirlo a su entorno laboral.</t>
  </si>
  <si>
    <t>▪Analiza de un modo sistemático y racional los aspectos del trabajo, basándose en la información relevante.
▪Aplica reglas básicas y conceptos complejos aprendidos
▪Identifica y reconoce con facilidad las causas de los problemas y sus soluciones.
▪Clarifica datos o situaciones complejas.
▪Planea, organiza y ejecuta múltiples tareas tendientes a alcanzar resultados institucionales.</t>
  </si>
  <si>
    <t>Trabajo en equipo y Colaboración</t>
  </si>
  <si>
    <t>Trabajar con otros de forma conjunta y de manera participativa, integrando esfuerzos para la consecución de metas institucionales comunes.</t>
  </si>
  <si>
    <t>▪Coopera en distintas situaciones y comparte información.
▪Aporta sugerencias, ideas y opiniones.
▪Expresa expectativas positivas del equipo o de los miembros del mismo.
▪Planifica las propias acciones teniendo en cuenta la repercusión de las mismas para la consecución de los objetivos grupales.
▪Establece diálogo directo con los miembros del equipo que permita compartir información e ideas en condiciones de respeto y cordialidad.
▪Respeta criterios dispares y distintas opiniones del equipo.</t>
  </si>
  <si>
    <t>Creatividad e Innovación (Nivel profesional)</t>
  </si>
  <si>
    <t>Generar y desarrollar nuevas ideas, conceptos, métodos y soluciones.</t>
  </si>
  <si>
    <t>▪Ofrece respuestas alternativas.
▪Aprovecha las oportunidades y problemas para dar soluciones novedosas.
▪Desarrolla nuevas formas de hacer y tecnologías.
▪Busca nuevas alternativas de solución y se arriesga a romper esquemas tradicionales.
▪Inicia acciones para superar los obstáculos y alcanzar metas específicas.</t>
  </si>
  <si>
    <t>Liderazgo de Grupos de Trabajo</t>
  </si>
  <si>
    <t>Asumir el rol de orientar y guía de un grupo o equipo de trabajo, utilizando la autoridad con arreglo a las normas y promoviendo la Efectividad en la consecución de objetivos y metas institucionales.</t>
  </si>
  <si>
    <t>▪Establece los objetivos del grupo de forma clara y equilibrada.
▪Asegura que los integrantes del grupo compartan planes, programas y proyectos institucionales.
▪Orienta y coordina el trabajo del grupo para la identificación de planes y actividades a seguir.
▪Facilita la colaboración con otras áreas y dependencias.
▪Escucha y tiene en cuenta las opiniones de los integrantes del grupo.
▪Gestiona los recursos necesarios para poder cumplir con las metas propuestas.
▪Garantiza los recursos necesarios para poder cumplir con las metas propuestas.
▪Garantiza que el grupo tenga la información necesaria.
▪Explica las razones de las decisiones.</t>
  </si>
  <si>
    <t>Toma de decisiones</t>
  </si>
  <si>
    <t>Elegir entre una o varias alternativas para solucionar un problema y tomar las acciones concretas y consecuentes con la elección realizada.</t>
  </si>
  <si>
    <t>▪Elige alternativas de solución efectiva y suficiente para atender los asuntos encomendados.
▪Decide y establece prioridades para el trabajo del grupo.
▪Asume posiciones concretas para el manejo de temas o situaciones que demandan su atención.
▪Efectúa cambios en las actividades o en la manera de desarrollar sus responsabilidades cuando detecta dificultades para su realización o mejores prácticas que pueden optimizar el desempeño.
▪Asume las consecuencias de las decisiones adoptadas.
▪Fomenta la participación en la toma de decisiones.</t>
  </si>
  <si>
    <t>Experticia Técnica</t>
  </si>
  <si>
    <t>Entender y aplicar los conocimientos técnicos del área de desempeño y mantenerlos actualizados</t>
  </si>
  <si>
    <t>▪Capta y asimila con facilidad conceptos e información.
▪Aplica el conocimiento técnico a las actividades cotidianas.
▪Analiza la información de acuerdo con las necesidades de la organización.
▪Comprende los aspectos técnicos y los aplica al desarrollo de procesos y procedimientos en los que está involucrado.
▪Resuelve problemas utilizando sus conocimientos técnicos de su especialidad y garantizando indicadores y estándares establecidos.</t>
  </si>
  <si>
    <t>Trabajo en equipo</t>
  </si>
  <si>
    <t>Trabajar con otros para conseguir metas comunes</t>
  </si>
  <si>
    <t>▪Identifica claramente los objetivos del grupo y orienta su trabajo a la consecución de los mismos.
▪Colabora con otros para la realización de actividades y metas grupales.</t>
  </si>
  <si>
    <t>Creatividad e innovación (Nivel técnico)</t>
  </si>
  <si>
    <t>Presentar ideas y métodos novedosos y concretarlos en acciones</t>
  </si>
  <si>
    <t>▪Propone y encuentra formas nuevas y eficaces de hacer las cosas.
▪Es recursivo.
▪Es práctico.
▪Busca nuevas alternativas de solución.
▪Revisa permanentemente los procesos y procedimientos para optimizar los resultados.</t>
  </si>
  <si>
    <t>Manejar con respeto las informaciones personales e institucionales de que dispone.</t>
  </si>
  <si>
    <t>▪Evade temas que indagan sobre información confidencial.
▪Recoge sólo información imprescindible para el desarrollo de la tarea.
▪Organiza y guarda de forma adecuada la información a su cuidado, teniendo en cuenta las normas legales y de la organización.
▪No hace pública información laboral o de las personas que pueda afectar la organización o las personas.</t>
  </si>
  <si>
    <t>Enfrentarse con flexibilidad y versatilidad a situaciones nuevas para aceptar los cambios positiva y constructivamente.</t>
  </si>
  <si>
    <t>▪Acepta y se adapta fácilmente los cambios.
▪Responde al cambio con flexibilidad.
▪Promueve el cambio.</t>
  </si>
  <si>
    <t>Adaptarse a las políticas institucionales y buscar información de los cambios en la autoridad competente.</t>
  </si>
  <si>
    <t>▪Acepta instrucciones aunque se difiera de ellas.
▪Realiza los cometidos y tareas del puesto de trabajo.
▪Acepta la supervisión constante.
▪Realiza funciones orientadas a apoyar la acción de otros miembros de la organización.</t>
  </si>
  <si>
    <t>Relaciones Interpersonales</t>
  </si>
  <si>
    <t>Establecer y mantener relaciones de trabajo amistosas y positivas, basadas en la comunicación abierta y fluida y en el respeto por los demás.</t>
  </si>
  <si>
    <t>▪Escucha con interés a las personas y capta las preocupaciones, intereses y necesidades de los demás.
▪Transmite eficazmente las ideas, sentimientos e información impidiendo con ello malos entendidos o situaciones confusas que puedan generar conflictos.</t>
  </si>
  <si>
    <t>Cooperar con los demás con el fin de alcanzar los objetivos institucionales</t>
  </si>
  <si>
    <t>▪Ayuda al logro de los objetivos articulando sus actuaciones con los demás.
▪Cumple los compromisos que adquiere.
▪Facilita la labor de sus superiores y compañeros de trabajo.</t>
  </si>
  <si>
    <t>Seguimiento  Objetivos Funcionales</t>
  </si>
  <si>
    <t>Resultados</t>
  </si>
  <si>
    <t>Seguimiento Factores Comportamentales - 15%</t>
  </si>
  <si>
    <t>xxx</t>
  </si>
  <si>
    <t>xx</t>
  </si>
  <si>
    <t>Seguimiento Objetivos Funcionales - 85%</t>
  </si>
  <si>
    <t>Seguimiento Eventual</t>
  </si>
  <si>
    <t>Año</t>
  </si>
  <si>
    <t>1. Primero se llena la hoja "R-TH-33 (año)" con los objetivos concertados para el periodo, con esta información se alimentan auntomaticamente las hojas de seguimiento "R-TH-33  (semestre 1)" y "R-TH-33  (semestre 1)"</t>
  </si>
  <si>
    <t>Orden de diligenciamiento del formato R-TH-33</t>
  </si>
  <si>
    <t>XX</t>
  </si>
  <si>
    <t>3. La hoja "R-TH-33 (año)", se llena para fijar objetivos y para consolidar semestre, no se diligencia para los seguimientos.</t>
  </si>
  <si>
    <t>2. El seguimiento se debe hacer en las hojas "R-TH-33  (semestre 1)" y "R-TH-33  (semestre 1)", estas a su vez alimentan el consolidaddo del año, hoja  "R-TH-33 (año)".</t>
  </si>
  <si>
    <t xml:space="preserve">SEGUIMIENTO SERVIDORES PÚBLICOS PROVISIONALES, LIBRE NOMBRAMIENTO Y REMOCIÓN  Y/O DE PLANTA TEMPORAL </t>
  </si>
  <si>
    <r>
      <t>2</t>
    </r>
    <r>
      <rPr>
        <b/>
        <vertAlign val="superscript"/>
        <sz val="9"/>
        <color theme="1"/>
        <rFont val="Arial"/>
        <family val="2"/>
      </rPr>
      <t>o</t>
    </r>
    <r>
      <rPr>
        <b/>
        <sz val="9"/>
        <color theme="1"/>
        <rFont val="Arial"/>
        <family val="2"/>
      </rPr>
      <t xml:space="preserve"> Semestre</t>
    </r>
  </si>
  <si>
    <r>
      <t>Factor</t>
    </r>
    <r>
      <rPr>
        <b/>
        <sz val="8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(Manual de Funciones y Competencias Laborales de los Cargos de la Planta Temporal y M-TH-01 Manual especifico de funciones y competencias)</t>
    </r>
  </si>
  <si>
    <r>
      <t xml:space="preserve">Cumplimiento de acuerdo a escala:
 (bajo=6, Aceptable=9, Alto=12, Muy alto=15)
</t>
    </r>
    <r>
      <rPr>
        <b/>
        <sz val="8"/>
        <color theme="1"/>
        <rFont val="Arial"/>
        <family val="2"/>
      </rPr>
      <t>Si no aplica dejar en blanco</t>
    </r>
  </si>
  <si>
    <r>
      <t xml:space="preserve"> 2</t>
    </r>
    <r>
      <rPr>
        <b/>
        <vertAlign val="superscript"/>
        <sz val="10"/>
        <color theme="1"/>
        <rFont val="Arial"/>
        <family val="2"/>
      </rPr>
      <t>o</t>
    </r>
    <r>
      <rPr>
        <b/>
        <sz val="10"/>
        <color theme="1"/>
        <rFont val="Arial"/>
        <family val="2"/>
      </rPr>
      <t xml:space="preserve"> Semestre</t>
    </r>
  </si>
  <si>
    <r>
      <t>Seguimiento total  semestre 1</t>
    </r>
    <r>
      <rPr>
        <b/>
        <vertAlign val="superscript"/>
        <sz val="11"/>
        <color theme="1"/>
        <rFont val="Arial"/>
        <family val="2"/>
      </rPr>
      <t>o</t>
    </r>
    <r>
      <rPr>
        <b/>
        <sz val="11"/>
        <color theme="1"/>
        <rFont val="Arial"/>
        <family val="2"/>
      </rPr>
      <t xml:space="preserve"> y 2</t>
    </r>
    <r>
      <rPr>
        <b/>
        <vertAlign val="superscript"/>
        <sz val="11"/>
        <color theme="1"/>
        <rFont val="Arial"/>
        <family val="2"/>
      </rPr>
      <t>o</t>
    </r>
  </si>
  <si>
    <r>
      <t>1</t>
    </r>
    <r>
      <rPr>
        <b/>
        <vertAlign val="superscript"/>
        <sz val="9"/>
        <color theme="1"/>
        <rFont val="Arial"/>
        <family val="2"/>
      </rPr>
      <t>o</t>
    </r>
    <r>
      <rPr>
        <b/>
        <sz val="9"/>
        <color theme="1"/>
        <rFont val="Arial"/>
        <family val="2"/>
      </rPr>
      <t xml:space="preserve"> Semestre</t>
    </r>
  </si>
  <si>
    <r>
      <t xml:space="preserve"> 1</t>
    </r>
    <r>
      <rPr>
        <b/>
        <vertAlign val="superscript"/>
        <sz val="10"/>
        <color theme="1"/>
        <rFont val="Arial"/>
        <family val="2"/>
      </rPr>
      <t>o</t>
    </r>
    <r>
      <rPr>
        <b/>
        <sz val="10"/>
        <color theme="1"/>
        <rFont val="Arial"/>
        <family val="2"/>
      </rPr>
      <t xml:space="preserve"> Semestre</t>
    </r>
  </si>
  <si>
    <t xml:space="preserve">SEGUIMIENTO SERVIDORES PÚBLICOS PROVISIONALES, LIBRE NOMBRAMIENTO Y REMOCIÓN Y/O DE PLANTA TEMPORAL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</si>
</sst>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64" formatCode="_(* #,##0.00_);_(* \(#,##0.00\);_(* &quot;-&quot;??_);_(@_)"/>
    <numFmt numFmtId="165" formatCode="_(* #,##0_);_(* \(#,##0\);_(* &quot;-&quot;??_);_(@_)"/>
    <numFmt numFmtId="166" formatCode="0.0"/>
    <numFmt numFmtId="167" formatCode="_-* #,##0.00_-;\-* #,##0.00_-;_-* &quot;-&quot;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8"/>
      <color theme="1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10"/>
      <color theme="1"/>
      <name val="Arial"/>
      <family val="2"/>
    </font>
    <font>
      <b/>
      <sz val="14"/>
      <color theme="1"/>
      <name val="Arial"/>
      <family val="2"/>
    </font>
    <font>
      <b/>
      <vertAlign val="superscript"/>
      <sz val="11"/>
      <color theme="1"/>
      <name val="Arial"/>
      <family val="2"/>
    </font>
    <font>
      <sz val="6"/>
      <color theme="1"/>
      <name val="Arial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75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/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89">
    <xf numFmtId="0" fontId="0" fillId="0" borderId="0" xfId="0"/>
    <xf numFmtId="0" fontId="0" fillId="0" borderId="0" xfId="0" applyProtection="1"/>
    <xf numFmtId="0" fontId="0" fillId="0" borderId="40" xfId="0" applyBorder="1" applyProtection="1"/>
    <xf numFmtId="9" fontId="0" fillId="0" borderId="40" xfId="1" applyFont="1" applyBorder="1" applyProtection="1"/>
    <xf numFmtId="0" fontId="2" fillId="0" borderId="40" xfId="0" applyFont="1" applyBorder="1" applyProtection="1"/>
    <xf numFmtId="0" fontId="2" fillId="0" borderId="40" xfId="0" applyFont="1" applyBorder="1" applyAlignment="1" applyProtection="1">
      <alignment horizontal="center" vertical="center"/>
    </xf>
    <xf numFmtId="0" fontId="4" fillId="0" borderId="44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5" fillId="0" borderId="45" xfId="0" applyFont="1" applyBorder="1" applyAlignment="1">
      <alignment vertical="center" wrapText="1"/>
    </xf>
    <xf numFmtId="0" fontId="0" fillId="0" borderId="0" xfId="0" applyAlignment="1">
      <alignment wrapText="1"/>
    </xf>
    <xf numFmtId="0" fontId="3" fillId="0" borderId="0" xfId="0" applyFont="1" applyProtection="1"/>
    <xf numFmtId="0" fontId="2" fillId="0" borderId="38" xfId="0" applyFont="1" applyBorder="1" applyAlignment="1" applyProtection="1">
      <alignment vertical="center" wrapText="1"/>
    </xf>
    <xf numFmtId="0" fontId="2" fillId="0" borderId="9" xfId="0" applyFont="1" applyBorder="1" applyAlignment="1" applyProtection="1">
      <alignment horizontal="justify" vertical="center" wrapText="1"/>
    </xf>
    <xf numFmtId="0" fontId="2" fillId="0" borderId="9" xfId="0" applyFont="1" applyBorder="1" applyAlignment="1" applyProtection="1">
      <alignment vertical="center" wrapText="1"/>
    </xf>
    <xf numFmtId="0" fontId="0" fillId="0" borderId="41" xfId="0" applyBorder="1" applyAlignment="1" applyProtection="1">
      <alignment vertical="center" wrapText="1"/>
    </xf>
    <xf numFmtId="0" fontId="0" fillId="0" borderId="42" xfId="0" applyBorder="1" applyAlignment="1" applyProtection="1">
      <alignment vertical="center" wrapText="1"/>
    </xf>
    <xf numFmtId="0" fontId="6" fillId="0" borderId="0" xfId="0" applyFont="1" applyFill="1"/>
    <xf numFmtId="0" fontId="8" fillId="0" borderId="0" xfId="0" applyFont="1" applyProtection="1"/>
    <xf numFmtId="0" fontId="7" fillId="0" borderId="0" xfId="0" applyFont="1" applyAlignment="1" applyProtection="1">
      <alignment horizontal="left" vertical="center"/>
    </xf>
    <xf numFmtId="0" fontId="5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left" vertical="center"/>
    </xf>
    <xf numFmtId="0" fontId="5" fillId="0" borderId="0" xfId="0" applyFont="1" applyBorder="1" applyAlignment="1" applyProtection="1">
      <alignment vertical="center"/>
    </xf>
    <xf numFmtId="9" fontId="4" fillId="0" borderId="35" xfId="1" applyFont="1" applyBorder="1" applyAlignment="1" applyProtection="1">
      <alignment horizontal="center" vertical="center" wrapText="1"/>
    </xf>
    <xf numFmtId="0" fontId="5" fillId="0" borderId="0" xfId="0" applyFont="1" applyAlignment="1" applyProtection="1">
      <alignment wrapText="1"/>
    </xf>
    <xf numFmtId="0" fontId="5" fillId="0" borderId="20" xfId="0" applyFont="1" applyBorder="1" applyAlignment="1" applyProtection="1">
      <alignment vertical="center"/>
    </xf>
    <xf numFmtId="9" fontId="5" fillId="2" borderId="33" xfId="1" applyFont="1" applyFill="1" applyBorder="1" applyAlignment="1" applyProtection="1">
      <alignment horizontal="center" vertical="center"/>
    </xf>
    <xf numFmtId="1" fontId="5" fillId="2" borderId="20" xfId="1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 applyProtection="1">
      <alignment wrapText="1"/>
    </xf>
    <xf numFmtId="0" fontId="5" fillId="0" borderId="31" xfId="0" applyFont="1" applyBorder="1" applyAlignment="1" applyProtection="1">
      <alignment vertical="center"/>
    </xf>
    <xf numFmtId="9" fontId="12" fillId="0" borderId="38" xfId="0" applyNumberFormat="1" applyFont="1" applyBorder="1" applyAlignment="1" applyProtection="1">
      <alignment horizontal="center" vertical="center"/>
    </xf>
    <xf numFmtId="0" fontId="5" fillId="0" borderId="18" xfId="0" applyFont="1" applyBorder="1" applyAlignment="1" applyProtection="1">
      <alignment vertical="center"/>
    </xf>
    <xf numFmtId="1" fontId="4" fillId="0" borderId="29" xfId="0" applyNumberFormat="1" applyFont="1" applyBorder="1" applyAlignment="1" applyProtection="1">
      <alignment horizontal="center" vertical="center"/>
    </xf>
    <xf numFmtId="165" fontId="5" fillId="3" borderId="4" xfId="2" applyNumberFormat="1" applyFont="1" applyFill="1" applyBorder="1" applyAlignment="1" applyProtection="1">
      <alignment horizontal="center" vertical="center"/>
      <protection locked="0"/>
    </xf>
    <xf numFmtId="9" fontId="8" fillId="0" borderId="0" xfId="0" applyNumberFormat="1" applyFont="1" applyProtection="1"/>
    <xf numFmtId="164" fontId="5" fillId="3" borderId="0" xfId="2" applyNumberFormat="1" applyFont="1" applyFill="1" applyBorder="1" applyAlignment="1" applyProtection="1">
      <alignment horizontal="center" vertical="center"/>
    </xf>
    <xf numFmtId="0" fontId="17" fillId="0" borderId="0" xfId="0" applyFont="1" applyProtection="1"/>
    <xf numFmtId="0" fontId="5" fillId="2" borderId="16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Alignment="1" applyProtection="1"/>
    <xf numFmtId="2" fontId="8" fillId="0" borderId="0" xfId="0" applyNumberFormat="1" applyFont="1" applyProtection="1"/>
    <xf numFmtId="0" fontId="7" fillId="0" borderId="32" xfId="0" applyFont="1" applyBorder="1" applyAlignment="1" applyProtection="1">
      <alignment horizontal="center" vertical="center"/>
    </xf>
    <xf numFmtId="167" fontId="8" fillId="0" borderId="5" xfId="3" applyNumberFormat="1" applyFont="1" applyBorder="1" applyProtection="1"/>
    <xf numFmtId="41" fontId="8" fillId="0" borderId="1" xfId="3" applyNumberFormat="1" applyFont="1" applyBorder="1" applyProtection="1"/>
    <xf numFmtId="167" fontId="7" fillId="0" borderId="32" xfId="3" applyNumberFormat="1" applyFont="1" applyBorder="1" applyProtection="1"/>
    <xf numFmtId="0" fontId="19" fillId="0" borderId="0" xfId="0" applyFont="1" applyAlignment="1" applyProtection="1">
      <alignment horizontal="left" vertical="center"/>
    </xf>
    <xf numFmtId="0" fontId="5" fillId="0" borderId="1" xfId="0" applyFont="1" applyBorder="1" applyAlignment="1" applyProtection="1">
      <alignment vertical="center" wrapText="1"/>
    </xf>
    <xf numFmtId="0" fontId="5" fillId="0" borderId="26" xfId="0" applyFont="1" applyBorder="1" applyAlignment="1" applyProtection="1">
      <alignment vertical="center" wrapText="1"/>
    </xf>
    <xf numFmtId="0" fontId="20" fillId="0" borderId="0" xfId="0" applyFont="1" applyAlignment="1" applyProtection="1">
      <alignment vertical="center"/>
    </xf>
    <xf numFmtId="9" fontId="5" fillId="2" borderId="33" xfId="1" applyFont="1" applyFill="1" applyBorder="1" applyAlignment="1" applyProtection="1">
      <alignment horizontal="center" vertical="center"/>
      <protection locked="0"/>
    </xf>
    <xf numFmtId="1" fontId="5" fillId="2" borderId="20" xfId="1" applyNumberFormat="1" applyFont="1" applyFill="1" applyBorder="1" applyAlignment="1" applyProtection="1">
      <alignment horizontal="center" vertical="center"/>
    </xf>
    <xf numFmtId="1" fontId="5" fillId="2" borderId="31" xfId="1" applyNumberFormat="1" applyFont="1" applyFill="1" applyBorder="1" applyAlignment="1" applyProtection="1">
      <alignment horizontal="center" vertical="center"/>
    </xf>
    <xf numFmtId="0" fontId="5" fillId="2" borderId="16" xfId="0" applyFont="1" applyFill="1" applyBorder="1" applyAlignment="1" applyProtection="1">
      <alignment horizontal="center" vertical="center" wrapText="1"/>
    </xf>
    <xf numFmtId="0" fontId="5" fillId="2" borderId="42" xfId="0" applyFont="1" applyFill="1" applyBorder="1" applyAlignment="1" applyProtection="1">
      <alignment horizontal="center" vertical="center" wrapText="1"/>
    </xf>
    <xf numFmtId="0" fontId="0" fillId="0" borderId="43" xfId="0" applyBorder="1" applyAlignment="1" applyProtection="1">
      <alignment vertical="center" wrapText="1"/>
    </xf>
    <xf numFmtId="0" fontId="0" fillId="0" borderId="41" xfId="0" applyBorder="1" applyAlignment="1" applyProtection="1">
      <alignment vertical="center" wrapText="1"/>
    </xf>
    <xf numFmtId="0" fontId="0" fillId="0" borderId="43" xfId="0" applyBorder="1" applyAlignment="1" applyProtection="1">
      <alignment horizontal="justify" vertical="center" wrapText="1"/>
    </xf>
    <xf numFmtId="0" fontId="0" fillId="0" borderId="41" xfId="0" applyBorder="1" applyAlignment="1" applyProtection="1">
      <alignment horizontal="justify" vertical="center" wrapText="1"/>
    </xf>
    <xf numFmtId="0" fontId="0" fillId="0" borderId="43" xfId="0" applyBorder="1" applyAlignment="1" applyProtection="1">
      <alignment horizontal="center" vertical="center" wrapText="1"/>
    </xf>
    <xf numFmtId="0" fontId="0" fillId="0" borderId="41" xfId="0" applyBorder="1" applyAlignment="1" applyProtection="1">
      <alignment horizontal="center" vertical="center" wrapText="1"/>
    </xf>
    <xf numFmtId="0" fontId="6" fillId="0" borderId="0" xfId="0" applyFont="1" applyFill="1" applyAlignment="1">
      <alignment horizontal="left"/>
    </xf>
    <xf numFmtId="0" fontId="0" fillId="0" borderId="0" xfId="0" applyAlignment="1">
      <alignment horizontal="justify" vertical="top" wrapText="1"/>
    </xf>
    <xf numFmtId="0" fontId="4" fillId="0" borderId="54" xfId="0" applyFont="1" applyBorder="1" applyAlignment="1" applyProtection="1">
      <alignment horizontal="left" vertical="center" wrapText="1"/>
      <protection locked="0"/>
    </xf>
    <xf numFmtId="0" fontId="4" fillId="0" borderId="55" xfId="0" applyFont="1" applyBorder="1" applyAlignment="1" applyProtection="1">
      <alignment horizontal="left" vertical="center" wrapText="1"/>
      <protection locked="0"/>
    </xf>
    <xf numFmtId="0" fontId="4" fillId="0" borderId="56" xfId="0" applyFont="1" applyBorder="1" applyAlignment="1" applyProtection="1">
      <alignment horizontal="left" vertical="center" wrapText="1"/>
      <protection locked="0"/>
    </xf>
    <xf numFmtId="0" fontId="4" fillId="0" borderId="24" xfId="0" applyFont="1" applyBorder="1" applyAlignment="1" applyProtection="1">
      <alignment horizontal="left" vertical="center" wrapText="1"/>
    </xf>
    <xf numFmtId="0" fontId="4" fillId="0" borderId="1" xfId="0" applyFont="1" applyBorder="1" applyAlignment="1" applyProtection="1">
      <alignment horizontal="left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46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4" fillId="0" borderId="25" xfId="0" applyFont="1" applyBorder="1" applyAlignment="1" applyProtection="1">
      <alignment horizontal="left" vertical="center" wrapText="1"/>
    </xf>
    <xf numFmtId="0" fontId="4" fillId="0" borderId="26" xfId="0" applyFont="1" applyBorder="1" applyAlignment="1" applyProtection="1">
      <alignment horizontal="left" vertical="center" wrapText="1"/>
    </xf>
    <xf numFmtId="0" fontId="5" fillId="0" borderId="26" xfId="0" applyFont="1" applyBorder="1" applyAlignment="1" applyProtection="1">
      <alignment horizontal="center" vertical="center" wrapText="1"/>
    </xf>
    <xf numFmtId="0" fontId="5" fillId="0" borderId="28" xfId="0" applyFont="1" applyBorder="1" applyAlignment="1" applyProtection="1">
      <alignment horizontal="center" vertical="center" wrapText="1"/>
    </xf>
    <xf numFmtId="0" fontId="5" fillId="0" borderId="47" xfId="0" applyFont="1" applyBorder="1" applyAlignment="1" applyProtection="1">
      <alignment horizontal="center" vertical="center" wrapText="1"/>
    </xf>
    <xf numFmtId="0" fontId="4" fillId="0" borderId="52" xfId="0" applyFont="1" applyBorder="1" applyAlignment="1" applyProtection="1">
      <alignment horizontal="left" vertical="center"/>
      <protection locked="0"/>
    </xf>
    <xf numFmtId="0" fontId="4" fillId="0" borderId="14" xfId="0" applyFont="1" applyBorder="1" applyAlignment="1" applyProtection="1">
      <alignment horizontal="left" vertical="center"/>
      <protection locked="0"/>
    </xf>
    <xf numFmtId="0" fontId="4" fillId="0" borderId="53" xfId="0" applyFont="1" applyBorder="1" applyAlignment="1" applyProtection="1">
      <alignment horizontal="left" vertical="center"/>
      <protection locked="0"/>
    </xf>
    <xf numFmtId="0" fontId="5" fillId="2" borderId="12" xfId="0" applyFont="1" applyFill="1" applyBorder="1" applyAlignment="1" applyProtection="1">
      <alignment horizontal="left" vertical="center" wrapText="1"/>
    </xf>
    <xf numFmtId="0" fontId="5" fillId="2" borderId="13" xfId="0" applyFont="1" applyFill="1" applyBorder="1" applyAlignment="1" applyProtection="1">
      <alignment horizontal="left" vertical="center" wrapText="1"/>
    </xf>
    <xf numFmtId="0" fontId="5" fillId="2" borderId="39" xfId="0" applyFont="1" applyFill="1" applyBorder="1" applyAlignment="1" applyProtection="1">
      <alignment horizontal="left" vertical="center" wrapText="1"/>
    </xf>
    <xf numFmtId="0" fontId="5" fillId="2" borderId="2" xfId="0" applyFont="1" applyFill="1" applyBorder="1" applyAlignment="1" applyProtection="1">
      <alignment horizontal="left" vertical="center" wrapText="1"/>
    </xf>
    <xf numFmtId="0" fontId="5" fillId="2" borderId="48" xfId="0" applyFont="1" applyFill="1" applyBorder="1" applyAlignment="1" applyProtection="1">
      <alignment horizontal="left" vertical="center" wrapText="1"/>
    </xf>
    <xf numFmtId="0" fontId="5" fillId="2" borderId="21" xfId="0" applyFont="1" applyFill="1" applyBorder="1" applyAlignment="1" applyProtection="1">
      <alignment horizontal="left" vertical="center" wrapText="1"/>
    </xf>
    <xf numFmtId="0" fontId="5" fillId="0" borderId="7" xfId="0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30" xfId="0" applyFont="1" applyBorder="1" applyAlignment="1" applyProtection="1">
      <alignment horizontal="center" vertical="center" wrapText="1"/>
    </xf>
    <xf numFmtId="0" fontId="7" fillId="0" borderId="29" xfId="0" applyFont="1" applyBorder="1" applyAlignment="1" applyProtection="1">
      <alignment horizontal="center"/>
    </xf>
    <xf numFmtId="0" fontId="7" fillId="0" borderId="32" xfId="0" applyFont="1" applyBorder="1" applyAlignment="1" applyProtection="1">
      <alignment horizontal="center"/>
    </xf>
    <xf numFmtId="0" fontId="8" fillId="0" borderId="20" xfId="0" applyFont="1" applyBorder="1" applyAlignment="1" applyProtection="1">
      <alignment horizontal="left"/>
    </xf>
    <xf numFmtId="0" fontId="8" fillId="0" borderId="5" xfId="0" applyFont="1" applyBorder="1" applyAlignment="1" applyProtection="1">
      <alignment horizontal="left"/>
    </xf>
    <xf numFmtId="0" fontId="8" fillId="0" borderId="24" xfId="0" applyFont="1" applyBorder="1" applyAlignment="1" applyProtection="1">
      <alignment horizontal="left"/>
    </xf>
    <xf numFmtId="0" fontId="8" fillId="0" borderId="1" xfId="0" applyFont="1" applyBorder="1" applyAlignment="1" applyProtection="1">
      <alignment horizontal="left"/>
    </xf>
    <xf numFmtId="0" fontId="7" fillId="0" borderId="29" xfId="0" applyFont="1" applyBorder="1" applyAlignment="1" applyProtection="1">
      <alignment horizontal="left"/>
    </xf>
    <xf numFmtId="0" fontId="7" fillId="0" borderId="32" xfId="0" applyFont="1" applyBorder="1" applyAlignment="1" applyProtection="1">
      <alignment horizontal="left"/>
    </xf>
    <xf numFmtId="0" fontId="4" fillId="0" borderId="49" xfId="0" applyFont="1" applyBorder="1" applyAlignment="1" applyProtection="1">
      <alignment horizontal="center" vertical="center" wrapText="1"/>
    </xf>
    <xf numFmtId="0" fontId="4" fillId="0" borderId="50" xfId="0" applyFont="1" applyBorder="1" applyAlignment="1" applyProtection="1">
      <alignment horizontal="center" vertical="center" wrapText="1"/>
    </xf>
    <xf numFmtId="0" fontId="4" fillId="0" borderId="51" xfId="0" applyFont="1" applyBorder="1" applyAlignment="1" applyProtection="1">
      <alignment horizontal="center" vertical="center" wrapText="1"/>
    </xf>
    <xf numFmtId="0" fontId="13" fillId="0" borderId="22" xfId="0" applyFont="1" applyBorder="1" applyAlignment="1" applyProtection="1">
      <alignment horizontal="left" vertical="center" wrapText="1"/>
    </xf>
    <xf numFmtId="0" fontId="13" fillId="0" borderId="23" xfId="0" applyFont="1" applyBorder="1" applyAlignment="1" applyProtection="1">
      <alignment horizontal="left" vertical="center" wrapText="1"/>
    </xf>
    <xf numFmtId="0" fontId="13" fillId="0" borderId="34" xfId="0" applyFont="1" applyBorder="1" applyAlignment="1" applyProtection="1">
      <alignment horizontal="left" vertical="center" wrapText="1"/>
    </xf>
    <xf numFmtId="0" fontId="13" fillId="0" borderId="25" xfId="0" applyFont="1" applyBorder="1" applyAlignment="1" applyProtection="1">
      <alignment horizontal="left" vertical="center" wrapText="1"/>
    </xf>
    <xf numFmtId="0" fontId="13" fillId="0" borderId="26" xfId="0" applyFont="1" applyBorder="1" applyAlignment="1" applyProtection="1">
      <alignment horizontal="left" vertical="center" wrapText="1"/>
    </xf>
    <xf numFmtId="0" fontId="13" fillId="0" borderId="28" xfId="0" applyFont="1" applyBorder="1" applyAlignment="1" applyProtection="1">
      <alignment horizontal="left" vertical="center" wrapText="1"/>
    </xf>
    <xf numFmtId="0" fontId="4" fillId="0" borderId="22" xfId="0" applyFont="1" applyBorder="1" applyAlignment="1" applyProtection="1">
      <alignment horizontal="center" vertical="top" wrapText="1"/>
    </xf>
    <xf numFmtId="0" fontId="4" fillId="0" borderId="23" xfId="0" applyFont="1" applyBorder="1" applyAlignment="1" applyProtection="1">
      <alignment horizontal="center" vertical="top" wrapText="1"/>
    </xf>
    <xf numFmtId="0" fontId="4" fillId="0" borderId="57" xfId="0" applyFont="1" applyBorder="1" applyAlignment="1" applyProtection="1">
      <alignment horizontal="center" vertical="top" wrapText="1"/>
    </xf>
    <xf numFmtId="0" fontId="4" fillId="0" borderId="25" xfId="0" applyFont="1" applyBorder="1" applyAlignment="1" applyProtection="1">
      <alignment horizontal="center" vertical="center" wrapText="1"/>
    </xf>
    <xf numFmtId="0" fontId="4" fillId="0" borderId="26" xfId="0" applyFont="1" applyBorder="1" applyAlignment="1" applyProtection="1">
      <alignment horizontal="center" vertical="center" wrapText="1"/>
    </xf>
    <xf numFmtId="0" fontId="4" fillId="0" borderId="27" xfId="0" applyFont="1" applyBorder="1" applyAlignment="1" applyProtection="1">
      <alignment horizontal="center" vertical="center" wrapText="1"/>
    </xf>
    <xf numFmtId="0" fontId="4" fillId="0" borderId="31" xfId="0" applyFont="1" applyBorder="1" applyAlignment="1" applyProtection="1">
      <alignment horizontal="center" vertical="center"/>
    </xf>
    <xf numFmtId="0" fontId="4" fillId="0" borderId="35" xfId="0" applyFont="1" applyBorder="1" applyAlignment="1" applyProtection="1">
      <alignment horizontal="center" vertical="center"/>
    </xf>
    <xf numFmtId="0" fontId="4" fillId="0" borderId="11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4" fillId="0" borderId="36" xfId="0" applyFont="1" applyBorder="1" applyAlignment="1" applyProtection="1">
      <alignment horizontal="center" vertical="center"/>
    </xf>
    <xf numFmtId="0" fontId="4" fillId="0" borderId="18" xfId="0" applyFont="1" applyBorder="1" applyAlignment="1" applyProtection="1">
      <alignment horizontal="center" vertical="center"/>
    </xf>
    <xf numFmtId="0" fontId="4" fillId="0" borderId="37" xfId="0" applyFont="1" applyBorder="1" applyAlignment="1" applyProtection="1">
      <alignment horizontal="center" vertical="center" wrapText="1"/>
    </xf>
    <xf numFmtId="0" fontId="4" fillId="0" borderId="41" xfId="0" applyFont="1" applyBorder="1" applyAlignment="1" applyProtection="1">
      <alignment horizontal="center" vertical="center"/>
    </xf>
    <xf numFmtId="0" fontId="10" fillId="0" borderId="19" xfId="0" applyFont="1" applyBorder="1" applyAlignment="1" applyProtection="1">
      <alignment horizontal="center" vertical="center" wrapText="1"/>
    </xf>
    <xf numFmtId="9" fontId="5" fillId="2" borderId="6" xfId="1" applyFont="1" applyFill="1" applyBorder="1" applyAlignment="1" applyProtection="1">
      <alignment horizontal="justify" vertical="center"/>
    </xf>
    <xf numFmtId="9" fontId="5" fillId="2" borderId="10" xfId="1" applyFont="1" applyFill="1" applyBorder="1" applyAlignment="1" applyProtection="1">
      <alignment horizontal="justify" vertical="center"/>
    </xf>
    <xf numFmtId="0" fontId="4" fillId="0" borderId="7" xfId="0" applyFont="1" applyBorder="1" applyAlignment="1" applyProtection="1">
      <alignment horizontal="center" vertical="center"/>
    </xf>
    <xf numFmtId="0" fontId="4" fillId="0" borderId="8" xfId="0" applyFont="1" applyBorder="1" applyAlignment="1" applyProtection="1">
      <alignment horizontal="center" vertical="center"/>
    </xf>
    <xf numFmtId="0" fontId="4" fillId="0" borderId="9" xfId="0" applyFont="1" applyBorder="1" applyAlignment="1" applyProtection="1">
      <alignment horizontal="center" vertical="center"/>
    </xf>
    <xf numFmtId="0" fontId="4" fillId="0" borderId="15" xfId="0" applyFont="1" applyBorder="1" applyAlignment="1" applyProtection="1">
      <alignment horizontal="left" vertical="center" wrapText="1"/>
    </xf>
    <xf numFmtId="0" fontId="4" fillId="0" borderId="0" xfId="0" applyFont="1" applyBorder="1" applyAlignment="1" applyProtection="1">
      <alignment horizontal="left" vertical="center" wrapText="1"/>
    </xf>
    <xf numFmtId="0" fontId="4" fillId="2" borderId="59" xfId="0" applyFont="1" applyFill="1" applyBorder="1" applyAlignment="1" applyProtection="1">
      <alignment horizontal="left" vertical="center" wrapText="1"/>
    </xf>
    <xf numFmtId="0" fontId="4" fillId="0" borderId="17" xfId="0" applyFont="1" applyBorder="1" applyAlignment="1" applyProtection="1">
      <alignment horizontal="left" vertical="center" wrapText="1"/>
    </xf>
    <xf numFmtId="0" fontId="4" fillId="0" borderId="18" xfId="0" applyFont="1" applyBorder="1" applyAlignment="1" applyProtection="1">
      <alignment horizontal="left" vertical="center" wrapText="1"/>
    </xf>
    <xf numFmtId="0" fontId="4" fillId="2" borderId="18" xfId="0" applyFont="1" applyFill="1" applyBorder="1" applyAlignment="1" applyProtection="1">
      <alignment horizontal="left" vertical="center" wrapText="1"/>
    </xf>
    <xf numFmtId="0" fontId="5" fillId="0" borderId="0" xfId="0" applyFont="1" applyBorder="1" applyAlignment="1" applyProtection="1">
      <alignment horizontal="left" vertical="center" wrapText="1"/>
    </xf>
    <xf numFmtId="0" fontId="4" fillId="0" borderId="12" xfId="0" applyFont="1" applyBorder="1" applyAlignment="1" applyProtection="1">
      <alignment horizontal="center" vertical="center"/>
    </xf>
    <xf numFmtId="0" fontId="4" fillId="0" borderId="13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7" fillId="0" borderId="0" xfId="0" applyFont="1" applyAlignment="1" applyProtection="1">
      <alignment horizontal="left" vertical="center" wrapText="1"/>
    </xf>
    <xf numFmtId="0" fontId="9" fillId="0" borderId="7" xfId="0" applyFont="1" applyBorder="1" applyAlignment="1" applyProtection="1">
      <alignment wrapText="1"/>
    </xf>
    <xf numFmtId="0" fontId="9" fillId="0" borderId="8" xfId="0" applyFont="1" applyBorder="1" applyAlignment="1" applyProtection="1">
      <alignment wrapText="1"/>
    </xf>
    <xf numFmtId="0" fontId="8" fillId="0" borderId="0" xfId="0" applyFont="1" applyAlignment="1" applyProtection="1">
      <alignment horizontal="center"/>
    </xf>
    <xf numFmtId="0" fontId="4" fillId="0" borderId="12" xfId="0" applyFont="1" applyBorder="1" applyAlignment="1" applyProtection="1">
      <alignment horizontal="left" vertical="center" wrapText="1"/>
    </xf>
    <xf numFmtId="0" fontId="4" fillId="0" borderId="13" xfId="0" applyFont="1" applyBorder="1" applyAlignment="1" applyProtection="1">
      <alignment horizontal="left" vertical="center" wrapText="1"/>
    </xf>
    <xf numFmtId="0" fontId="4" fillId="2" borderId="58" xfId="0" applyFont="1" applyFill="1" applyBorder="1" applyAlignment="1" applyProtection="1">
      <alignment horizontal="left" vertical="center" wrapText="1"/>
    </xf>
    <xf numFmtId="0" fontId="4" fillId="2" borderId="60" xfId="0" applyFont="1" applyFill="1" applyBorder="1" applyAlignment="1" applyProtection="1">
      <alignment horizontal="left" vertical="center" wrapText="1"/>
    </xf>
    <xf numFmtId="0" fontId="4" fillId="2" borderId="13" xfId="0" applyFont="1" applyFill="1" applyBorder="1" applyAlignment="1" applyProtection="1">
      <alignment horizontal="left" vertical="center" wrapText="1"/>
      <protection locked="0"/>
    </xf>
    <xf numFmtId="0" fontId="4" fillId="2" borderId="59" xfId="0" applyFont="1" applyFill="1" applyBorder="1" applyAlignment="1" applyProtection="1">
      <alignment horizontal="left" vertical="center" wrapText="1"/>
      <protection locked="0"/>
    </xf>
    <xf numFmtId="0" fontId="4" fillId="2" borderId="18" xfId="0" applyFont="1" applyFill="1" applyBorder="1" applyAlignment="1" applyProtection="1">
      <alignment horizontal="left" vertical="center" wrapText="1"/>
      <protection locked="0"/>
    </xf>
    <xf numFmtId="9" fontId="5" fillId="2" borderId="6" xfId="1" applyFont="1" applyFill="1" applyBorder="1" applyAlignment="1" applyProtection="1">
      <alignment horizontal="justify" vertical="center"/>
      <protection locked="0"/>
    </xf>
    <xf numFmtId="9" fontId="5" fillId="2" borderId="10" xfId="1" applyFont="1" applyFill="1" applyBorder="1" applyAlignment="1" applyProtection="1">
      <alignment horizontal="justify" vertical="center"/>
      <protection locked="0"/>
    </xf>
    <xf numFmtId="0" fontId="5" fillId="2" borderId="12" xfId="0" applyFont="1" applyFill="1" applyBorder="1" applyAlignment="1" applyProtection="1">
      <alignment horizontal="left" vertical="center" wrapText="1"/>
      <protection locked="0"/>
    </xf>
    <xf numFmtId="0" fontId="5" fillId="2" borderId="13" xfId="0" applyFont="1" applyFill="1" applyBorder="1" applyAlignment="1" applyProtection="1">
      <alignment horizontal="left" vertical="center" wrapText="1"/>
      <protection locked="0"/>
    </xf>
    <xf numFmtId="0" fontId="5" fillId="2" borderId="39" xfId="0" applyFont="1" applyFill="1" applyBorder="1" applyAlignment="1" applyProtection="1">
      <alignment horizontal="left" vertical="center" wrapText="1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0" fontId="5" fillId="2" borderId="48" xfId="0" applyFont="1" applyFill="1" applyBorder="1" applyAlignment="1" applyProtection="1">
      <alignment horizontal="left" vertical="center" wrapText="1"/>
      <protection locked="0"/>
    </xf>
    <xf numFmtId="0" fontId="5" fillId="2" borderId="21" xfId="0" applyFont="1" applyFill="1" applyBorder="1" applyAlignment="1" applyProtection="1">
      <alignment horizontal="left" vertical="center" wrapText="1"/>
      <protection locked="0"/>
    </xf>
    <xf numFmtId="0" fontId="9" fillId="0" borderId="9" xfId="0" applyFont="1" applyBorder="1" applyAlignment="1" applyProtection="1">
      <alignment wrapText="1"/>
    </xf>
    <xf numFmtId="0" fontId="4" fillId="2" borderId="61" xfId="0" applyFont="1" applyFill="1" applyBorder="1" applyAlignment="1" applyProtection="1">
      <alignment horizontal="left" vertical="center" wrapText="1"/>
      <protection locked="0"/>
    </xf>
    <xf numFmtId="0" fontId="4" fillId="2" borderId="62" xfId="0" applyFont="1" applyFill="1" applyBorder="1" applyAlignment="1" applyProtection="1">
      <alignment horizontal="left" vertical="center" wrapText="1"/>
      <protection locked="0"/>
    </xf>
    <xf numFmtId="0" fontId="4" fillId="2" borderId="42" xfId="0" applyFont="1" applyFill="1" applyBorder="1" applyAlignment="1" applyProtection="1">
      <alignment horizontal="left" vertical="center" wrapText="1"/>
      <protection locked="0"/>
    </xf>
    <xf numFmtId="0" fontId="4" fillId="2" borderId="42" xfId="0" applyFont="1" applyFill="1" applyBorder="1" applyAlignment="1" applyProtection="1">
      <alignment horizontal="left" vertical="center" wrapText="1"/>
    </xf>
    <xf numFmtId="0" fontId="4" fillId="2" borderId="64" xfId="0" applyFont="1" applyFill="1" applyBorder="1" applyAlignment="1" applyProtection="1">
      <alignment horizontal="left" vertical="center" wrapText="1"/>
    </xf>
    <xf numFmtId="0" fontId="4" fillId="2" borderId="62" xfId="0" applyFont="1" applyFill="1" applyBorder="1" applyAlignment="1" applyProtection="1">
      <alignment horizontal="left" vertical="center" wrapText="1"/>
    </xf>
    <xf numFmtId="0" fontId="4" fillId="0" borderId="61" xfId="0" applyFont="1" applyBorder="1" applyAlignment="1" applyProtection="1">
      <alignment horizontal="center" vertical="center"/>
    </xf>
    <xf numFmtId="0" fontId="10" fillId="0" borderId="65" xfId="0" applyFont="1" applyBorder="1" applyAlignment="1" applyProtection="1">
      <alignment horizontal="center" vertical="center" wrapText="1"/>
    </xf>
    <xf numFmtId="0" fontId="10" fillId="0" borderId="66" xfId="0" applyFont="1" applyBorder="1" applyAlignment="1" applyProtection="1">
      <alignment horizontal="center" vertical="center" wrapText="1"/>
    </xf>
    <xf numFmtId="9" fontId="4" fillId="0" borderId="42" xfId="1" applyFont="1" applyBorder="1" applyAlignment="1" applyProtection="1">
      <alignment horizontal="center" vertical="center" wrapText="1"/>
    </xf>
    <xf numFmtId="1" fontId="5" fillId="0" borderId="16" xfId="1" applyNumberFormat="1" applyFont="1" applyFill="1" applyBorder="1" applyAlignment="1" applyProtection="1">
      <alignment horizontal="center" vertical="center"/>
    </xf>
    <xf numFmtId="166" fontId="12" fillId="0" borderId="9" xfId="0" applyNumberFormat="1" applyFont="1" applyBorder="1" applyAlignment="1" applyProtection="1">
      <alignment horizontal="center" vertical="center"/>
    </xf>
    <xf numFmtId="0" fontId="8" fillId="0" borderId="0" xfId="0" applyFont="1" applyBorder="1" applyProtection="1"/>
    <xf numFmtId="9" fontId="8" fillId="0" borderId="0" xfId="0" applyNumberFormat="1" applyFont="1" applyBorder="1" applyProtection="1"/>
    <xf numFmtId="0" fontId="8" fillId="0" borderId="63" xfId="0" applyFont="1" applyBorder="1" applyProtection="1"/>
    <xf numFmtId="165" fontId="5" fillId="3" borderId="13" xfId="2" applyNumberFormat="1" applyFont="1" applyFill="1" applyBorder="1" applyAlignment="1" applyProtection="1">
      <alignment horizontal="center" vertical="center"/>
    </xf>
    <xf numFmtId="0" fontId="10" fillId="0" borderId="16" xfId="0" applyFont="1" applyBorder="1" applyAlignment="1" applyProtection="1">
      <alignment horizontal="center" vertical="center" wrapText="1"/>
    </xf>
    <xf numFmtId="0" fontId="4" fillId="0" borderId="7" xfId="0" applyFont="1" applyBorder="1" applyAlignment="1" applyProtection="1">
      <alignment horizontal="center" vertical="center" wrapText="1"/>
    </xf>
    <xf numFmtId="0" fontId="4" fillId="0" borderId="8" xfId="0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 wrapText="1"/>
    </xf>
    <xf numFmtId="0" fontId="7" fillId="0" borderId="67" xfId="0" applyFont="1" applyBorder="1" applyAlignment="1" applyProtection="1">
      <alignment horizontal="center" vertical="center"/>
    </xf>
    <xf numFmtId="167" fontId="8" fillId="0" borderId="68" xfId="3" applyNumberFormat="1" applyFont="1" applyBorder="1" applyProtection="1"/>
    <xf numFmtId="41" fontId="8" fillId="0" borderId="69" xfId="3" applyNumberFormat="1" applyFont="1" applyBorder="1" applyProtection="1"/>
    <xf numFmtId="167" fontId="7" fillId="0" borderId="67" xfId="3" applyNumberFormat="1" applyFont="1" applyBorder="1" applyProtection="1"/>
    <xf numFmtId="0" fontId="4" fillId="0" borderId="66" xfId="0" applyFont="1" applyBorder="1" applyAlignment="1" applyProtection="1">
      <alignment horizontal="left" vertical="center"/>
      <protection locked="0"/>
    </xf>
    <xf numFmtId="0" fontId="4" fillId="0" borderId="70" xfId="0" applyFont="1" applyBorder="1" applyAlignment="1" applyProtection="1">
      <alignment horizontal="left" vertical="center" wrapText="1"/>
      <protection locked="0"/>
    </xf>
    <xf numFmtId="0" fontId="19" fillId="0" borderId="0" xfId="0" applyFont="1" applyBorder="1" applyAlignment="1" applyProtection="1">
      <alignment horizontal="left" vertical="center"/>
    </xf>
    <xf numFmtId="0" fontId="5" fillId="0" borderId="69" xfId="0" applyFont="1" applyBorder="1" applyAlignment="1" applyProtection="1">
      <alignment vertical="center" wrapText="1"/>
    </xf>
    <xf numFmtId="0" fontId="5" fillId="0" borderId="27" xfId="0" applyFont="1" applyBorder="1" applyAlignment="1" applyProtection="1">
      <alignment vertical="center" wrapText="1"/>
    </xf>
    <xf numFmtId="1" fontId="5" fillId="0" borderId="67" xfId="0" applyNumberFormat="1" applyFont="1" applyBorder="1" applyAlignment="1" applyProtection="1">
      <alignment vertical="center" wrapText="1"/>
    </xf>
    <xf numFmtId="1" fontId="5" fillId="0" borderId="32" xfId="0" applyNumberFormat="1" applyFont="1" applyBorder="1" applyAlignment="1" applyProtection="1">
      <alignment horizontal="center" vertical="center" wrapText="1"/>
    </xf>
    <xf numFmtId="1" fontId="5" fillId="0" borderId="67" xfId="0" applyNumberFormat="1" applyFont="1" applyBorder="1" applyAlignment="1" applyProtection="1">
      <alignment horizontal="center" vertical="center" wrapText="1"/>
    </xf>
    <xf numFmtId="0" fontId="5" fillId="0" borderId="71" xfId="0" applyFont="1" applyBorder="1" applyAlignment="1" applyProtection="1">
      <alignment horizontal="center" vertical="center" wrapText="1"/>
    </xf>
    <xf numFmtId="0" fontId="5" fillId="0" borderId="72" xfId="0" applyFont="1" applyBorder="1" applyAlignment="1" applyProtection="1">
      <alignment horizontal="center" vertical="center" wrapText="1"/>
    </xf>
    <xf numFmtId="0" fontId="4" fillId="0" borderId="73" xfId="0" applyFont="1" applyBorder="1" applyAlignment="1" applyProtection="1">
      <alignment horizontal="left" vertical="center" wrapText="1"/>
      <protection locked="0"/>
    </xf>
    <xf numFmtId="0" fontId="4" fillId="0" borderId="21" xfId="0" applyFont="1" applyBorder="1" applyAlignment="1" applyProtection="1">
      <alignment horizontal="left" vertical="center" wrapText="1"/>
      <protection locked="0"/>
    </xf>
    <xf numFmtId="0" fontId="4" fillId="0" borderId="74" xfId="0" applyFont="1" applyBorder="1" applyAlignment="1" applyProtection="1">
      <alignment horizontal="left" vertical="center" wrapText="1"/>
      <protection locked="0"/>
    </xf>
  </cellXfs>
  <cellStyles count="4">
    <cellStyle name="Millares" xfId="2" builtinId="3"/>
    <cellStyle name="Millares [0]" xfId="3" builtinId="6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831850</xdr:colOff>
      <xdr:row>0</xdr:row>
      <xdr:rowOff>62230</xdr:rowOff>
    </xdr:from>
    <xdr:to>
      <xdr:col>1</xdr:col>
      <xdr:colOff>1892300</xdr:colOff>
      <xdr:row>2</xdr:row>
      <xdr:rowOff>58420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6512082-F2FE-43DF-B627-0D280695C65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9030" y="62230"/>
          <a:ext cx="1043940" cy="52578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836930</xdr:colOff>
      <xdr:row>0</xdr:row>
      <xdr:rowOff>54610</xdr:rowOff>
    </xdr:from>
    <xdr:to>
      <xdr:col>1</xdr:col>
      <xdr:colOff>1888490</xdr:colOff>
      <xdr:row>2</xdr:row>
      <xdr:rowOff>63500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B893D15-CBA5-44AB-AB48-82B17BAE6C0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4110" y="54610"/>
          <a:ext cx="1037590" cy="5232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868680</xdr:colOff>
      <xdr:row>0</xdr:row>
      <xdr:rowOff>20320</xdr:rowOff>
    </xdr:from>
    <xdr:to>
      <xdr:col>1</xdr:col>
      <xdr:colOff>1930400</xdr:colOff>
      <xdr:row>2</xdr:row>
      <xdr:rowOff>63500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8321AC1-8E3A-4E7F-846A-AB0F5E145D38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5860" y="20320"/>
          <a:ext cx="1051560" cy="5334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36"/>
  <sheetViews>
    <sheetView workbookViewId="0">
      <selection activeCell="A7" sqref="A7:J7"/>
    </sheetView>
  </sheetViews>
  <sheetFormatPr baseColWidth="10" defaultRowHeight="14.5" x14ac:dyDescent="0.35"/>
  <cols>
    <col min="1" max="1" width="40.81640625" customWidth="1"/>
    <col min="2" max="2" width="42.7265625" customWidth="1"/>
    <col min="3" max="3" width="13.1796875" customWidth="1"/>
  </cols>
  <sheetData>
    <row r="3" spans="1:10" ht="21" x14ac:dyDescent="0.5">
      <c r="A3" s="58" t="s">
        <v>128</v>
      </c>
      <c r="B3" s="58"/>
      <c r="C3" s="58"/>
      <c r="D3" s="58"/>
      <c r="E3" s="58"/>
      <c r="F3" s="58"/>
      <c r="G3" s="58"/>
      <c r="H3" s="58"/>
      <c r="I3" s="58"/>
      <c r="J3" s="58"/>
    </row>
    <row r="4" spans="1:10" ht="21" x14ac:dyDescent="0.5">
      <c r="A4" s="16"/>
    </row>
    <row r="5" spans="1:10" ht="33" customHeight="1" x14ac:dyDescent="0.35">
      <c r="A5" s="59" t="s">
        <v>127</v>
      </c>
      <c r="B5" s="59"/>
      <c r="C5" s="59"/>
      <c r="D5" s="59"/>
      <c r="E5" s="59"/>
      <c r="F5" s="59"/>
      <c r="G5" s="59"/>
      <c r="H5" s="59"/>
      <c r="I5" s="59"/>
      <c r="J5" s="59"/>
    </row>
    <row r="6" spans="1:10" ht="22.5" customHeight="1" x14ac:dyDescent="0.35">
      <c r="A6" s="59" t="s">
        <v>131</v>
      </c>
      <c r="B6" s="59"/>
      <c r="C6" s="59"/>
      <c r="D6" s="59"/>
      <c r="E6" s="59"/>
      <c r="F6" s="59"/>
      <c r="G6" s="59"/>
      <c r="H6" s="59"/>
      <c r="I6" s="59"/>
      <c r="J6" s="59"/>
    </row>
    <row r="7" spans="1:10" x14ac:dyDescent="0.35">
      <c r="A7" s="59" t="s">
        <v>130</v>
      </c>
      <c r="B7" s="59"/>
      <c r="C7" s="59"/>
      <c r="D7" s="59"/>
      <c r="E7" s="59"/>
      <c r="F7" s="59"/>
      <c r="G7" s="59"/>
      <c r="H7" s="59"/>
      <c r="I7" s="59"/>
      <c r="J7" s="59"/>
    </row>
    <row r="9" spans="1:10" ht="21" x14ac:dyDescent="0.5">
      <c r="A9" s="58" t="s">
        <v>53</v>
      </c>
      <c r="B9" s="58"/>
      <c r="C9" s="58"/>
      <c r="D9" s="58"/>
      <c r="E9" s="58"/>
      <c r="F9" s="58"/>
      <c r="G9" s="58"/>
      <c r="H9" s="58"/>
      <c r="I9" s="58"/>
      <c r="J9" s="58"/>
    </row>
    <row r="10" spans="1:10" x14ac:dyDescent="0.35">
      <c r="A10" s="1"/>
      <c r="B10" s="1"/>
      <c r="C10" s="1"/>
      <c r="D10" s="1"/>
      <c r="E10" s="1"/>
    </row>
    <row r="11" spans="1:10" x14ac:dyDescent="0.35">
      <c r="A11" s="4" t="s">
        <v>30</v>
      </c>
      <c r="B11" s="5" t="s">
        <v>31</v>
      </c>
      <c r="C11" s="1"/>
      <c r="D11" s="1"/>
      <c r="E11" s="1"/>
    </row>
    <row r="12" spans="1:10" x14ac:dyDescent="0.35">
      <c r="A12" s="2" t="s">
        <v>28</v>
      </c>
      <c r="B12" s="3">
        <v>0.85</v>
      </c>
      <c r="C12" s="1"/>
      <c r="D12" s="1"/>
      <c r="E12" s="1"/>
    </row>
    <row r="13" spans="1:10" x14ac:dyDescent="0.35">
      <c r="A13" s="2" t="s">
        <v>29</v>
      </c>
      <c r="B13" s="3">
        <v>0.15</v>
      </c>
      <c r="C13" s="1"/>
      <c r="D13" s="1"/>
      <c r="E13" s="1"/>
    </row>
    <row r="14" spans="1:10" x14ac:dyDescent="0.35">
      <c r="A14" s="2" t="s">
        <v>3</v>
      </c>
      <c r="B14" s="3">
        <f>+B12+B13</f>
        <v>1</v>
      </c>
      <c r="C14" s="1"/>
      <c r="D14" s="1"/>
      <c r="E14" s="1"/>
    </row>
    <row r="15" spans="1:10" x14ac:dyDescent="0.35">
      <c r="A15" s="1"/>
      <c r="B15" s="1"/>
      <c r="C15" s="1"/>
      <c r="D15" s="1"/>
      <c r="E15" s="1"/>
    </row>
    <row r="16" spans="1:10" ht="19" thickBot="1" x14ac:dyDescent="0.5">
      <c r="A16" s="10" t="s">
        <v>34</v>
      </c>
      <c r="B16" s="1"/>
      <c r="C16" s="1"/>
      <c r="D16" s="1"/>
      <c r="E16" s="1"/>
    </row>
    <row r="17" spans="1:5" ht="15" thickBot="1" x14ac:dyDescent="0.4">
      <c r="A17" s="11"/>
      <c r="B17" s="12" t="s">
        <v>37</v>
      </c>
      <c r="C17" s="12" t="s">
        <v>38</v>
      </c>
      <c r="D17" s="1"/>
      <c r="E17" s="1"/>
    </row>
    <row r="18" spans="1:5" x14ac:dyDescent="0.35">
      <c r="A18" s="52" t="s">
        <v>21</v>
      </c>
      <c r="B18" s="54" t="s">
        <v>39</v>
      </c>
      <c r="C18" s="56" t="s">
        <v>32</v>
      </c>
      <c r="D18" s="1"/>
      <c r="E18" s="1"/>
    </row>
    <row r="19" spans="1:5" ht="15" thickBot="1" x14ac:dyDescent="0.4">
      <c r="A19" s="53"/>
      <c r="B19" s="55"/>
      <c r="C19" s="57"/>
      <c r="D19" s="1"/>
      <c r="E19" s="1"/>
    </row>
    <row r="20" spans="1:5" x14ac:dyDescent="0.35">
      <c r="A20" s="52" t="s">
        <v>40</v>
      </c>
      <c r="B20" s="54" t="s">
        <v>41</v>
      </c>
      <c r="C20" s="56" t="s">
        <v>33</v>
      </c>
      <c r="D20" s="1"/>
      <c r="E20" s="1"/>
    </row>
    <row r="21" spans="1:5" ht="15" thickBot="1" x14ac:dyDescent="0.4">
      <c r="A21" s="53"/>
      <c r="B21" s="55"/>
      <c r="C21" s="57"/>
      <c r="D21" s="1"/>
      <c r="E21" s="1"/>
    </row>
    <row r="22" spans="1:5" x14ac:dyDescent="0.35">
      <c r="A22" s="52" t="s">
        <v>23</v>
      </c>
      <c r="B22" s="54" t="s">
        <v>42</v>
      </c>
      <c r="C22" s="56" t="s">
        <v>35</v>
      </c>
      <c r="D22" s="1"/>
      <c r="E22" s="1"/>
    </row>
    <row r="23" spans="1:5" ht="15" thickBot="1" x14ac:dyDescent="0.4">
      <c r="A23" s="53"/>
      <c r="B23" s="55"/>
      <c r="C23" s="57"/>
      <c r="D23" s="1"/>
      <c r="E23" s="1"/>
    </row>
    <row r="24" spans="1:5" x14ac:dyDescent="0.35">
      <c r="A24" s="52" t="s">
        <v>24</v>
      </c>
      <c r="B24" s="54" t="s">
        <v>43</v>
      </c>
      <c r="C24" s="56" t="s">
        <v>36</v>
      </c>
      <c r="D24" s="1"/>
      <c r="E24" s="1"/>
    </row>
    <row r="25" spans="1:5" ht="15" thickBot="1" x14ac:dyDescent="0.4">
      <c r="A25" s="53"/>
      <c r="B25" s="55"/>
      <c r="C25" s="57"/>
      <c r="D25" s="1"/>
      <c r="E25" s="1"/>
    </row>
    <row r="26" spans="1:5" x14ac:dyDescent="0.35">
      <c r="A26" s="1"/>
      <c r="B26" s="1"/>
      <c r="C26" s="1"/>
      <c r="D26" s="1"/>
      <c r="E26" s="1"/>
    </row>
    <row r="27" spans="1:5" x14ac:dyDescent="0.35">
      <c r="A27" s="1"/>
      <c r="B27" s="1"/>
      <c r="C27" s="1"/>
      <c r="D27" s="1"/>
      <c r="E27" s="1"/>
    </row>
    <row r="28" spans="1:5" ht="19" thickBot="1" x14ac:dyDescent="0.5">
      <c r="A28" s="10" t="s">
        <v>52</v>
      </c>
      <c r="B28" s="1"/>
      <c r="C28" s="1"/>
      <c r="D28" s="1"/>
      <c r="E28" s="1"/>
    </row>
    <row r="29" spans="1:5" ht="15" thickBot="1" x14ac:dyDescent="0.4">
      <c r="A29" s="11" t="s">
        <v>44</v>
      </c>
      <c r="B29" s="13" t="s">
        <v>45</v>
      </c>
      <c r="C29" s="1"/>
      <c r="D29" s="1"/>
      <c r="E29" s="1"/>
    </row>
    <row r="30" spans="1:5" ht="15" thickBot="1" x14ac:dyDescent="0.4">
      <c r="A30" s="14" t="s">
        <v>49</v>
      </c>
      <c r="B30" s="15" t="s">
        <v>46</v>
      </c>
      <c r="C30" s="1"/>
      <c r="D30" s="1"/>
      <c r="E30" s="1"/>
    </row>
    <row r="31" spans="1:5" ht="15" thickBot="1" x14ac:dyDescent="0.4">
      <c r="A31" s="14" t="s">
        <v>50</v>
      </c>
      <c r="B31" s="15" t="s">
        <v>47</v>
      </c>
      <c r="C31" s="1"/>
      <c r="D31" s="1"/>
      <c r="E31" s="1"/>
    </row>
    <row r="32" spans="1:5" ht="15" thickBot="1" x14ac:dyDescent="0.4">
      <c r="A32" s="14" t="s">
        <v>51</v>
      </c>
      <c r="B32" s="15" t="s">
        <v>48</v>
      </c>
      <c r="C32" s="1"/>
      <c r="D32" s="1"/>
      <c r="E32" s="1"/>
    </row>
    <row r="33" spans="1:5" x14ac:dyDescent="0.35">
      <c r="A33" s="1"/>
      <c r="B33" s="1"/>
      <c r="C33" s="1"/>
      <c r="D33" s="1"/>
      <c r="E33" s="1"/>
    </row>
    <row r="34" spans="1:5" x14ac:dyDescent="0.35">
      <c r="A34" s="1"/>
      <c r="B34" s="1"/>
      <c r="C34" s="1"/>
      <c r="D34" s="1"/>
      <c r="E34" s="1"/>
    </row>
    <row r="35" spans="1:5" x14ac:dyDescent="0.35">
      <c r="A35" s="1"/>
      <c r="B35" s="1"/>
      <c r="C35" s="1"/>
      <c r="D35" s="1"/>
      <c r="E35" s="1"/>
    </row>
    <row r="36" spans="1:5" x14ac:dyDescent="0.35">
      <c r="A36" s="1"/>
      <c r="B36" s="1"/>
      <c r="C36" s="1"/>
      <c r="D36" s="1"/>
      <c r="E36" s="1"/>
    </row>
  </sheetData>
  <mergeCells count="17">
    <mergeCell ref="A5:J5"/>
    <mergeCell ref="A6:J6"/>
    <mergeCell ref="A3:J3"/>
    <mergeCell ref="A18:A19"/>
    <mergeCell ref="B18:B19"/>
    <mergeCell ref="C18:C19"/>
    <mergeCell ref="A7:J7"/>
    <mergeCell ref="A24:A25"/>
    <mergeCell ref="B24:B25"/>
    <mergeCell ref="C24:C25"/>
    <mergeCell ref="A9:J9"/>
    <mergeCell ref="A20:A21"/>
    <mergeCell ref="B20:B21"/>
    <mergeCell ref="C20:C21"/>
    <mergeCell ref="A22:A23"/>
    <mergeCell ref="B22:B23"/>
    <mergeCell ref="C22:C23"/>
  </mergeCells>
  <pageMargins left="0.7" right="0.7" top="0.75" bottom="0.75" header="0.3" footer="0.3"/>
  <pageSetup paperSize="205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48"/>
  <sheetViews>
    <sheetView showGridLines="0" tabSelected="1" workbookViewId="0">
      <selection activeCell="M40" sqref="M40"/>
    </sheetView>
  </sheetViews>
  <sheetFormatPr baseColWidth="10" defaultColWidth="11.453125" defaultRowHeight="14" x14ac:dyDescent="0.3"/>
  <cols>
    <col min="1" max="1" width="4.26953125" style="17" customWidth="1"/>
    <col min="2" max="2" width="37.26953125" style="17" customWidth="1"/>
    <col min="3" max="3" width="9.7265625" style="17" customWidth="1"/>
    <col min="4" max="4" width="18.7265625" style="17" customWidth="1"/>
    <col min="5" max="5" width="10.1796875" style="17" customWidth="1"/>
    <col min="6" max="6" width="1.81640625" style="17" customWidth="1"/>
    <col min="7" max="7" width="14.54296875" style="17" customWidth="1"/>
    <col min="8" max="8" width="11.81640625" style="17" customWidth="1"/>
    <col min="9" max="9" width="3.54296875" style="17" customWidth="1"/>
    <col min="10" max="10" width="14.7265625" style="17" hidden="1" customWidth="1"/>
    <col min="11" max="11" width="0" style="17" hidden="1" customWidth="1"/>
    <col min="12" max="12" width="11.54296875" style="17" hidden="1" customWidth="1"/>
    <col min="13" max="13" width="11.453125" style="17" customWidth="1"/>
    <col min="14" max="15" width="11.453125" style="17" hidden="1" customWidth="1"/>
    <col min="16" max="16384" width="11.453125" style="17"/>
  </cols>
  <sheetData>
    <row r="1" spans="1:15" ht="27" customHeight="1" x14ac:dyDescent="0.3">
      <c r="A1" s="131"/>
      <c r="B1" s="131"/>
      <c r="C1" s="132" t="s">
        <v>140</v>
      </c>
      <c r="D1" s="132"/>
      <c r="E1" s="132"/>
      <c r="F1" s="132"/>
      <c r="G1" s="132"/>
      <c r="H1" s="132"/>
    </row>
    <row r="2" spans="1:15" x14ac:dyDescent="0.3">
      <c r="A2" s="131"/>
      <c r="B2" s="131"/>
      <c r="C2" s="18" t="s">
        <v>0</v>
      </c>
    </row>
    <row r="3" spans="1:15" x14ac:dyDescent="0.3">
      <c r="A3" s="131"/>
      <c r="B3" s="131"/>
      <c r="C3" s="18">
        <v>10</v>
      </c>
    </row>
    <row r="4" spans="1:15" ht="7.5" customHeight="1" thickBot="1" x14ac:dyDescent="0.35">
      <c r="A4" s="19"/>
      <c r="B4" s="19"/>
      <c r="C4" s="20"/>
    </row>
    <row r="5" spans="1:15" ht="39" customHeight="1" thickBot="1" x14ac:dyDescent="0.35">
      <c r="A5" s="133" t="s">
        <v>4</v>
      </c>
      <c r="B5" s="134"/>
      <c r="C5" s="134"/>
      <c r="D5" s="134"/>
      <c r="E5" s="134"/>
      <c r="F5" s="134"/>
      <c r="G5" s="134"/>
      <c r="H5" s="151"/>
      <c r="M5" s="135"/>
      <c r="N5" s="135"/>
      <c r="O5" s="135"/>
    </row>
    <row r="6" spans="1:15" ht="14.5" thickBot="1" x14ac:dyDescent="0.35">
      <c r="N6" s="17">
        <v>1</v>
      </c>
    </row>
    <row r="7" spans="1:15" ht="17.25" customHeight="1" x14ac:dyDescent="0.3">
      <c r="A7" s="136" t="s">
        <v>5</v>
      </c>
      <c r="B7" s="137"/>
      <c r="C7" s="137"/>
      <c r="D7" s="138" t="str">
        <f>+'R-TH-33 (año)'!D7:H7</f>
        <v>XX</v>
      </c>
      <c r="E7" s="138"/>
      <c r="F7" s="138"/>
      <c r="G7" s="138"/>
      <c r="H7" s="156"/>
      <c r="N7" s="17">
        <f>+N6+1</f>
        <v>2</v>
      </c>
    </row>
    <row r="8" spans="1:15" ht="17.25" customHeight="1" x14ac:dyDescent="0.3">
      <c r="A8" s="122" t="s">
        <v>6</v>
      </c>
      <c r="B8" s="123"/>
      <c r="C8" s="123"/>
      <c r="D8" s="124" t="str">
        <f>+'R-TH-33 (año)'!D8:H8</f>
        <v>xx</v>
      </c>
      <c r="E8" s="124"/>
      <c r="F8" s="124"/>
      <c r="G8" s="124"/>
      <c r="H8" s="157"/>
      <c r="N8" s="17">
        <f t="shared" ref="N8:N20" si="0">+N7+1</f>
        <v>3</v>
      </c>
    </row>
    <row r="9" spans="1:15" ht="17.25" customHeight="1" x14ac:dyDescent="0.3">
      <c r="A9" s="122" t="s">
        <v>8</v>
      </c>
      <c r="B9" s="123"/>
      <c r="C9" s="123"/>
      <c r="D9" s="124" t="str">
        <f>+'R-TH-33 (año)'!D9:H9</f>
        <v>xx</v>
      </c>
      <c r="E9" s="124"/>
      <c r="F9" s="124"/>
      <c r="G9" s="124"/>
      <c r="H9" s="157"/>
      <c r="N9" s="17">
        <f t="shared" si="0"/>
        <v>4</v>
      </c>
    </row>
    <row r="10" spans="1:15" ht="17.25" customHeight="1" x14ac:dyDescent="0.3">
      <c r="A10" s="122" t="s">
        <v>22</v>
      </c>
      <c r="B10" s="123"/>
      <c r="C10" s="123"/>
      <c r="D10" s="124" t="str">
        <f>+'R-TH-33 (año)'!D10:H10</f>
        <v>xx</v>
      </c>
      <c r="E10" s="124"/>
      <c r="F10" s="124"/>
      <c r="G10" s="124"/>
      <c r="H10" s="157"/>
      <c r="N10" s="17">
        <f t="shared" si="0"/>
        <v>5</v>
      </c>
    </row>
    <row r="11" spans="1:15" ht="17.25" customHeight="1" thickBot="1" x14ac:dyDescent="0.35">
      <c r="A11" s="125" t="s">
        <v>7</v>
      </c>
      <c r="B11" s="126"/>
      <c r="C11" s="126"/>
      <c r="D11" s="127" t="str">
        <f>+'R-TH-33 (año)'!D11:H11</f>
        <v>xx</v>
      </c>
      <c r="E11" s="127"/>
      <c r="F11" s="127"/>
      <c r="G11" s="127"/>
      <c r="H11" s="155"/>
      <c r="N11" s="17">
        <f t="shared" si="0"/>
        <v>6</v>
      </c>
    </row>
    <row r="12" spans="1:15" ht="9.75" customHeight="1" thickBot="1" x14ac:dyDescent="0.35">
      <c r="A12" s="123"/>
      <c r="B12" s="123"/>
      <c r="C12" s="128"/>
      <c r="D12" s="128"/>
      <c r="E12" s="128"/>
      <c r="N12" s="17">
        <f t="shared" si="0"/>
        <v>7</v>
      </c>
    </row>
    <row r="13" spans="1:15" ht="14.5" thickBot="1" x14ac:dyDescent="0.35">
      <c r="A13" s="129"/>
      <c r="B13" s="130"/>
      <c r="C13" s="130"/>
      <c r="D13" s="130"/>
      <c r="E13" s="130"/>
      <c r="F13" s="130"/>
      <c r="G13" s="130"/>
      <c r="H13" s="130"/>
      <c r="N13" s="17">
        <f t="shared" si="0"/>
        <v>8</v>
      </c>
    </row>
    <row r="14" spans="1:15" ht="30" customHeight="1" thickBot="1" x14ac:dyDescent="0.35">
      <c r="A14" s="119" t="s">
        <v>124</v>
      </c>
      <c r="B14" s="120"/>
      <c r="C14" s="120"/>
      <c r="D14" s="120"/>
      <c r="E14" s="120"/>
      <c r="F14" s="120"/>
      <c r="G14" s="120"/>
      <c r="H14" s="121"/>
      <c r="N14" s="17">
        <f t="shared" si="0"/>
        <v>9</v>
      </c>
    </row>
    <row r="15" spans="1:15" ht="25.5" customHeight="1" x14ac:dyDescent="0.3">
      <c r="A15" s="108" t="s">
        <v>1</v>
      </c>
      <c r="B15" s="110" t="s">
        <v>2</v>
      </c>
      <c r="C15" s="111"/>
      <c r="D15" s="111"/>
      <c r="E15" s="114" t="s">
        <v>56</v>
      </c>
      <c r="F15" s="21"/>
      <c r="G15" s="116" t="s">
        <v>138</v>
      </c>
      <c r="H15" s="168"/>
      <c r="N15" s="17">
        <f t="shared" si="0"/>
        <v>10</v>
      </c>
    </row>
    <row r="16" spans="1:15" ht="38.25" customHeight="1" thickBot="1" x14ac:dyDescent="0.35">
      <c r="A16" s="109"/>
      <c r="B16" s="112"/>
      <c r="C16" s="113"/>
      <c r="D16" s="113"/>
      <c r="E16" s="115"/>
      <c r="F16" s="21"/>
      <c r="G16" s="22" t="s">
        <v>55</v>
      </c>
      <c r="H16" s="161" t="s">
        <v>27</v>
      </c>
      <c r="J16" s="23"/>
      <c r="N16" s="17">
        <f t="shared" si="0"/>
        <v>11</v>
      </c>
    </row>
    <row r="17" spans="1:19" ht="24" customHeight="1" x14ac:dyDescent="0.3">
      <c r="A17" s="24">
        <v>1</v>
      </c>
      <c r="B17" s="117" t="str">
        <f>+'R-TH-33 (año)'!B17:D17</f>
        <v>xxx</v>
      </c>
      <c r="C17" s="118"/>
      <c r="D17" s="118"/>
      <c r="E17" s="25">
        <f>+'R-TH-33 (año)'!E17</f>
        <v>0</v>
      </c>
      <c r="F17" s="21"/>
      <c r="G17" s="26">
        <v>0</v>
      </c>
      <c r="H17" s="162">
        <f>+E17*G17</f>
        <v>0</v>
      </c>
      <c r="N17" s="17">
        <f t="shared" si="0"/>
        <v>12</v>
      </c>
    </row>
    <row r="18" spans="1:19" ht="27" customHeight="1" x14ac:dyDescent="0.3">
      <c r="A18" s="24">
        <v>2</v>
      </c>
      <c r="B18" s="117" t="str">
        <f>+'R-TH-33 (año)'!B18:D18</f>
        <v>xxx</v>
      </c>
      <c r="C18" s="118"/>
      <c r="D18" s="118"/>
      <c r="E18" s="25">
        <f>+'R-TH-33 (año)'!E18</f>
        <v>0</v>
      </c>
      <c r="F18" s="21"/>
      <c r="G18" s="26">
        <v>0</v>
      </c>
      <c r="H18" s="162">
        <f>+E18*G18</f>
        <v>0</v>
      </c>
      <c r="J18" s="27"/>
      <c r="N18" s="17">
        <f t="shared" si="0"/>
        <v>13</v>
      </c>
    </row>
    <row r="19" spans="1:19" ht="30" customHeight="1" x14ac:dyDescent="0.3">
      <c r="A19" s="24">
        <v>3</v>
      </c>
      <c r="B19" s="117" t="str">
        <f>+'R-TH-33 (año)'!B19:D19</f>
        <v>xxx</v>
      </c>
      <c r="C19" s="118"/>
      <c r="D19" s="118"/>
      <c r="E19" s="25">
        <f>+'R-TH-33 (año)'!E19</f>
        <v>0</v>
      </c>
      <c r="F19" s="21"/>
      <c r="G19" s="26">
        <v>0</v>
      </c>
      <c r="H19" s="162">
        <f>+E19*G19</f>
        <v>0</v>
      </c>
      <c r="N19" s="17">
        <f t="shared" si="0"/>
        <v>14</v>
      </c>
    </row>
    <row r="20" spans="1:19" ht="39" customHeight="1" x14ac:dyDescent="0.3">
      <c r="A20" s="24">
        <v>4</v>
      </c>
      <c r="B20" s="117" t="str">
        <f>+'R-TH-33 (año)'!B20:D20</f>
        <v>xxx</v>
      </c>
      <c r="C20" s="118"/>
      <c r="D20" s="118"/>
      <c r="E20" s="25">
        <f>+'R-TH-33 (año)'!E20</f>
        <v>0</v>
      </c>
      <c r="F20" s="21"/>
      <c r="G20" s="26">
        <v>0</v>
      </c>
      <c r="H20" s="162">
        <f>+E20*G20</f>
        <v>0</v>
      </c>
      <c r="N20" s="17">
        <f t="shared" si="0"/>
        <v>15</v>
      </c>
    </row>
    <row r="21" spans="1:19" ht="36" customHeight="1" thickBot="1" x14ac:dyDescent="0.35">
      <c r="A21" s="28">
        <v>5</v>
      </c>
      <c r="B21" s="117" t="str">
        <f>+'R-TH-33 (año)'!B21:D21</f>
        <v>xxx</v>
      </c>
      <c r="C21" s="118"/>
      <c r="D21" s="118"/>
      <c r="E21" s="25">
        <f>+'R-TH-33 (año)'!E21</f>
        <v>0</v>
      </c>
      <c r="F21" s="21"/>
      <c r="G21" s="26">
        <v>0</v>
      </c>
      <c r="H21" s="162">
        <f>+E21*G21</f>
        <v>0</v>
      </c>
    </row>
    <row r="22" spans="1:19" ht="14.5" thickBot="1" x14ac:dyDescent="0.35">
      <c r="A22" s="119" t="s">
        <v>3</v>
      </c>
      <c r="B22" s="120"/>
      <c r="C22" s="120"/>
      <c r="D22" s="120"/>
      <c r="E22" s="29">
        <f>SUM(E17:E21)</f>
        <v>0</v>
      </c>
      <c r="F22" s="30"/>
      <c r="G22" s="31" t="s">
        <v>3</v>
      </c>
      <c r="H22" s="163">
        <f>IF(H23&gt;0,"",SUMIF(H17:H21,"&lt;100",H17:H21))</f>
        <v>0</v>
      </c>
    </row>
    <row r="23" spans="1:19" x14ac:dyDescent="0.3">
      <c r="C23" s="17" t="s">
        <v>125</v>
      </c>
      <c r="H23" s="32"/>
    </row>
    <row r="24" spans="1:19" x14ac:dyDescent="0.3">
      <c r="C24" s="17" t="s">
        <v>54</v>
      </c>
      <c r="G24" s="33">
        <v>0.85</v>
      </c>
      <c r="H24" s="34">
        <f>+H22*G24</f>
        <v>0</v>
      </c>
    </row>
    <row r="26" spans="1:19" ht="7.5" customHeight="1" thickBot="1" x14ac:dyDescent="0.35"/>
    <row r="27" spans="1:19" ht="15" customHeight="1" thickBot="1" x14ac:dyDescent="0.35">
      <c r="A27" s="169" t="s">
        <v>121</v>
      </c>
      <c r="B27" s="170"/>
      <c r="C27" s="170"/>
      <c r="D27" s="170"/>
      <c r="E27" s="170"/>
      <c r="F27" s="170"/>
      <c r="G27" s="170"/>
      <c r="H27" s="171"/>
    </row>
    <row r="28" spans="1:19" ht="37.5" customHeight="1" x14ac:dyDescent="0.3">
      <c r="A28" s="96" t="s">
        <v>134</v>
      </c>
      <c r="B28" s="97"/>
      <c r="C28" s="98"/>
      <c r="D28" s="102" t="s">
        <v>135</v>
      </c>
      <c r="E28" s="103"/>
      <c r="F28" s="103"/>
      <c r="G28" s="103"/>
      <c r="H28" s="104"/>
    </row>
    <row r="29" spans="1:19" ht="26.25" customHeight="1" thickBot="1" x14ac:dyDescent="0.45">
      <c r="A29" s="99"/>
      <c r="B29" s="100"/>
      <c r="C29" s="101"/>
      <c r="D29" s="105"/>
      <c r="E29" s="106"/>
      <c r="F29" s="106"/>
      <c r="G29" s="106" t="s">
        <v>139</v>
      </c>
      <c r="H29" s="107"/>
      <c r="M29" s="35" t="s">
        <v>59</v>
      </c>
    </row>
    <row r="30" spans="1:19" ht="15" customHeight="1" x14ac:dyDescent="0.3">
      <c r="A30" s="76">
        <f>+'R-TH-33 (año)'!A30:G30</f>
        <v>0</v>
      </c>
      <c r="B30" s="77"/>
      <c r="C30" s="77"/>
      <c r="D30" s="77"/>
      <c r="E30" s="77"/>
      <c r="F30" s="77"/>
      <c r="G30" s="77"/>
      <c r="H30" s="36"/>
      <c r="M30" s="37" t="e">
        <f>VLOOKUP(A30,Comportamentales!$A$5:$C$25,3,FALSE)</f>
        <v>#N/A</v>
      </c>
      <c r="N30" s="37"/>
      <c r="O30" s="37"/>
      <c r="P30" s="37"/>
      <c r="Q30" s="37"/>
      <c r="R30" s="37"/>
      <c r="S30" s="37"/>
    </row>
    <row r="31" spans="1:19" ht="15" customHeight="1" x14ac:dyDescent="0.3">
      <c r="A31" s="78">
        <f>+'R-TH-33 (año)'!A31:G31</f>
        <v>0</v>
      </c>
      <c r="B31" s="79"/>
      <c r="C31" s="79"/>
      <c r="D31" s="79"/>
      <c r="E31" s="79"/>
      <c r="F31" s="79"/>
      <c r="G31" s="79"/>
      <c r="H31" s="36"/>
      <c r="M31" s="37" t="e">
        <f>VLOOKUP(A31,Comportamentales!$A$5:$C$25,3,FALSE)</f>
        <v>#N/A</v>
      </c>
    </row>
    <row r="32" spans="1:19" ht="15" customHeight="1" x14ac:dyDescent="0.3">
      <c r="A32" s="78">
        <f>+'R-TH-33 (año)'!A32:G32</f>
        <v>0</v>
      </c>
      <c r="B32" s="79"/>
      <c r="C32" s="79"/>
      <c r="D32" s="79"/>
      <c r="E32" s="79"/>
      <c r="F32" s="79"/>
      <c r="G32" s="79"/>
      <c r="H32" s="36"/>
      <c r="M32" s="37" t="e">
        <f>VLOOKUP(A32,Comportamentales!$A$5:$C$25,3,FALSE)</f>
        <v>#N/A</v>
      </c>
    </row>
    <row r="33" spans="1:13" ht="15" customHeight="1" x14ac:dyDescent="0.3">
      <c r="A33" s="78">
        <f>+'R-TH-33 (año)'!A33:G33</f>
        <v>0</v>
      </c>
      <c r="B33" s="79"/>
      <c r="C33" s="79"/>
      <c r="D33" s="79"/>
      <c r="E33" s="79"/>
      <c r="F33" s="79"/>
      <c r="G33" s="79"/>
      <c r="H33" s="36"/>
      <c r="M33" s="37" t="e">
        <f>VLOOKUP(A33,Comportamentales!$A$5:$C$25,3,FALSE)</f>
        <v>#N/A</v>
      </c>
    </row>
    <row r="34" spans="1:13" ht="15.75" customHeight="1" thickBot="1" x14ac:dyDescent="0.35">
      <c r="A34" s="80">
        <f>+'R-TH-33 (año)'!A34:G34</f>
        <v>0</v>
      </c>
      <c r="B34" s="81"/>
      <c r="C34" s="81"/>
      <c r="D34" s="81"/>
      <c r="E34" s="81"/>
      <c r="F34" s="81"/>
      <c r="G34" s="81"/>
      <c r="H34" s="36"/>
      <c r="M34" s="37" t="e">
        <f>VLOOKUP(A34,Comportamentales!$A$5:$C$25,3,FALSE)</f>
        <v>#N/A</v>
      </c>
    </row>
    <row r="35" spans="1:13" ht="15.75" customHeight="1" thickBot="1" x14ac:dyDescent="0.35">
      <c r="A35" s="82" t="s">
        <v>14</v>
      </c>
      <c r="B35" s="83"/>
      <c r="C35" s="83"/>
      <c r="D35" s="83"/>
      <c r="E35" s="83"/>
      <c r="F35" s="83"/>
      <c r="G35" s="84"/>
      <c r="H35" s="181">
        <f>IFERROR(AVERAGE(H30:H34),0)</f>
        <v>0</v>
      </c>
      <c r="J35" s="38"/>
    </row>
    <row r="36" spans="1:13" ht="14.5" thickBot="1" x14ac:dyDescent="0.35">
      <c r="A36" s="17" t="s">
        <v>25</v>
      </c>
      <c r="C36" s="17" t="s">
        <v>26</v>
      </c>
    </row>
    <row r="37" spans="1:13" ht="19.5" customHeight="1" thickBot="1" x14ac:dyDescent="0.35">
      <c r="A37" s="85" t="s">
        <v>15</v>
      </c>
      <c r="B37" s="86"/>
      <c r="C37" s="86"/>
      <c r="D37" s="86"/>
      <c r="E37" s="86"/>
      <c r="F37" s="86"/>
      <c r="G37" s="86"/>
      <c r="H37" s="172" t="s">
        <v>120</v>
      </c>
    </row>
    <row r="38" spans="1:13" ht="19.5" customHeight="1" x14ac:dyDescent="0.3">
      <c r="A38" s="87" t="s">
        <v>119</v>
      </c>
      <c r="B38" s="88"/>
      <c r="C38" s="88"/>
      <c r="D38" s="88"/>
      <c r="E38" s="88"/>
      <c r="F38" s="88"/>
      <c r="G38" s="88"/>
      <c r="H38" s="173">
        <f>+H24</f>
        <v>0</v>
      </c>
    </row>
    <row r="39" spans="1:13" ht="19.5" customHeight="1" thickBot="1" x14ac:dyDescent="0.35">
      <c r="A39" s="89" t="s">
        <v>9</v>
      </c>
      <c r="B39" s="90"/>
      <c r="C39" s="90"/>
      <c r="D39" s="90"/>
      <c r="E39" s="90"/>
      <c r="F39" s="90"/>
      <c r="G39" s="90"/>
      <c r="H39" s="174">
        <f>+H35</f>
        <v>0</v>
      </c>
    </row>
    <row r="40" spans="1:13" ht="19.5" customHeight="1" thickBot="1" x14ac:dyDescent="0.35">
      <c r="A40" s="91" t="s">
        <v>137</v>
      </c>
      <c r="B40" s="92"/>
      <c r="C40" s="92"/>
      <c r="D40" s="92"/>
      <c r="E40" s="92"/>
      <c r="F40" s="92"/>
      <c r="G40" s="92"/>
      <c r="H40" s="175">
        <f>SUM(H38:H39)</f>
        <v>0</v>
      </c>
    </row>
    <row r="42" spans="1:13" ht="38.25" customHeight="1" thickBot="1" x14ac:dyDescent="0.35">
      <c r="A42" s="93" t="s">
        <v>16</v>
      </c>
      <c r="B42" s="94"/>
      <c r="C42" s="94"/>
      <c r="D42" s="94"/>
      <c r="E42" s="94"/>
      <c r="F42" s="94"/>
      <c r="G42" s="94"/>
      <c r="H42" s="95"/>
    </row>
    <row r="43" spans="1:13" ht="41.5" customHeight="1" x14ac:dyDescent="0.3">
      <c r="A43" s="73"/>
      <c r="B43" s="74"/>
      <c r="C43" s="74"/>
      <c r="D43" s="74"/>
      <c r="E43" s="74"/>
      <c r="F43" s="74"/>
      <c r="G43" s="74"/>
      <c r="H43" s="176"/>
    </row>
    <row r="44" spans="1:13" ht="41.5" customHeight="1" x14ac:dyDescent="0.3">
      <c r="A44" s="60"/>
      <c r="B44" s="61"/>
      <c r="C44" s="61"/>
      <c r="D44" s="61"/>
      <c r="E44" s="61"/>
      <c r="F44" s="61"/>
      <c r="G44" s="61"/>
      <c r="H44" s="177"/>
    </row>
    <row r="45" spans="1:13" x14ac:dyDescent="0.3">
      <c r="A45" s="178"/>
      <c r="B45" s="164"/>
      <c r="C45" s="164"/>
      <c r="D45" s="164"/>
      <c r="E45" s="164"/>
      <c r="F45" s="164"/>
      <c r="G45" s="164"/>
      <c r="H45" s="166"/>
    </row>
    <row r="46" spans="1:13" ht="23.25" customHeight="1" x14ac:dyDescent="0.3">
      <c r="A46" s="63" t="s">
        <v>19</v>
      </c>
      <c r="B46" s="64"/>
      <c r="C46" s="65"/>
      <c r="D46" s="65"/>
      <c r="E46" s="65"/>
      <c r="F46" s="66"/>
      <c r="G46" s="67"/>
      <c r="H46" s="179"/>
    </row>
    <row r="47" spans="1:13" ht="24" customHeight="1" thickBot="1" x14ac:dyDescent="0.35">
      <c r="A47" s="68" t="s">
        <v>20</v>
      </c>
      <c r="B47" s="69"/>
      <c r="C47" s="70"/>
      <c r="D47" s="70"/>
      <c r="E47" s="70"/>
      <c r="F47" s="71"/>
      <c r="G47" s="72"/>
      <c r="H47" s="180"/>
    </row>
    <row r="48" spans="1:13" x14ac:dyDescent="0.3">
      <c r="A48" s="46"/>
    </row>
  </sheetData>
  <mergeCells count="52">
    <mergeCell ref="A1:B3"/>
    <mergeCell ref="C1:H1"/>
    <mergeCell ref="A5:H5"/>
    <mergeCell ref="M5:O5"/>
    <mergeCell ref="A7:C7"/>
    <mergeCell ref="D7:H7"/>
    <mergeCell ref="A14:H14"/>
    <mergeCell ref="A8:C8"/>
    <mergeCell ref="D8:H8"/>
    <mergeCell ref="A9:C9"/>
    <mergeCell ref="D9:H9"/>
    <mergeCell ref="A10:C10"/>
    <mergeCell ref="D10:H10"/>
    <mergeCell ref="A11:C11"/>
    <mergeCell ref="D11:H11"/>
    <mergeCell ref="A12:B12"/>
    <mergeCell ref="C12:E12"/>
    <mergeCell ref="A13:H13"/>
    <mergeCell ref="A28:C29"/>
    <mergeCell ref="D28:H28"/>
    <mergeCell ref="D29:F29"/>
    <mergeCell ref="G29:H29"/>
    <mergeCell ref="A15:A16"/>
    <mergeCell ref="B15:D16"/>
    <mergeCell ref="E15:E16"/>
    <mergeCell ref="G15:H15"/>
    <mergeCell ref="B17:D17"/>
    <mergeCell ref="B18:D18"/>
    <mergeCell ref="B19:D19"/>
    <mergeCell ref="B20:D20"/>
    <mergeCell ref="B21:D21"/>
    <mergeCell ref="A22:D22"/>
    <mergeCell ref="A27:H27"/>
    <mergeCell ref="A43:H43"/>
    <mergeCell ref="A30:G30"/>
    <mergeCell ref="A31:G31"/>
    <mergeCell ref="A32:G32"/>
    <mergeCell ref="A33:G33"/>
    <mergeCell ref="A34:G34"/>
    <mergeCell ref="A35:G35"/>
    <mergeCell ref="A37:G37"/>
    <mergeCell ref="A38:G38"/>
    <mergeCell ref="A39:G39"/>
    <mergeCell ref="A40:G40"/>
    <mergeCell ref="A42:H42"/>
    <mergeCell ref="A44:H44"/>
    <mergeCell ref="A46:B46"/>
    <mergeCell ref="C46:E46"/>
    <mergeCell ref="F46:G46"/>
    <mergeCell ref="A47:B47"/>
    <mergeCell ref="C47:E47"/>
    <mergeCell ref="F47:G47"/>
  </mergeCells>
  <dataValidations count="2">
    <dataValidation type="list" allowBlank="1" showInputMessage="1" showErrorMessage="1" sqref="H30:H34" xr:uid="{00000000-0002-0000-0100-000000000000}">
      <formula1>$N$6:$N$21</formula1>
    </dataValidation>
    <dataValidation type="list" allowBlank="1" showInputMessage="1" showErrorMessage="1" sqref="D36" xr:uid="{00000000-0002-0000-0100-000001000000}">
      <formula1>$O$6</formula1>
    </dataValidation>
  </dataValidations>
  <pageMargins left="0.70866141732283472" right="0.70866141732283472" top="0.74803149606299213" bottom="0.74803149606299213" header="0.31496062992125984" footer="0.31496062992125984"/>
  <pageSetup scale="80" orientation="portrait" r:id="rId1"/>
  <ignoredErrors>
    <ignoredError sqref="D7 D8:H11 B17:D21 E17:E21 H24" unlockedFormula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2000000}">
          <x14:formula1>
            <xm:f>Comportamentales!$A$4:$A$25</xm:f>
          </x14:formula1>
          <xm:sqref>A30:A34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48"/>
  <sheetViews>
    <sheetView showGridLines="0" workbookViewId="0">
      <selection activeCell="P41" sqref="P41"/>
    </sheetView>
  </sheetViews>
  <sheetFormatPr baseColWidth="10" defaultColWidth="11.453125" defaultRowHeight="14" x14ac:dyDescent="0.3"/>
  <cols>
    <col min="1" max="1" width="4.26953125" style="17" customWidth="1"/>
    <col min="2" max="2" width="37.26953125" style="17" customWidth="1"/>
    <col min="3" max="3" width="9.7265625" style="17" customWidth="1"/>
    <col min="4" max="4" width="18.7265625" style="17" customWidth="1"/>
    <col min="5" max="5" width="10.1796875" style="17" customWidth="1"/>
    <col min="6" max="6" width="1.81640625" style="17" customWidth="1"/>
    <col min="7" max="7" width="14.54296875" style="17" customWidth="1"/>
    <col min="8" max="8" width="11.81640625" style="17" customWidth="1"/>
    <col min="9" max="9" width="3.54296875" style="17" customWidth="1"/>
    <col min="10" max="10" width="14.7265625" style="17" hidden="1" customWidth="1"/>
    <col min="11" max="11" width="0" style="17" hidden="1" customWidth="1"/>
    <col min="12" max="12" width="11.54296875" style="17" hidden="1" customWidth="1"/>
    <col min="13" max="13" width="11.453125" style="17" customWidth="1"/>
    <col min="14" max="15" width="11.453125" style="17" hidden="1" customWidth="1"/>
    <col min="16" max="16384" width="11.453125" style="17"/>
  </cols>
  <sheetData>
    <row r="1" spans="1:15" ht="27" customHeight="1" x14ac:dyDescent="0.3">
      <c r="A1" s="131"/>
      <c r="B1" s="131"/>
      <c r="C1" s="132" t="s">
        <v>132</v>
      </c>
      <c r="D1" s="132"/>
      <c r="E1" s="132"/>
      <c r="F1" s="132"/>
      <c r="G1" s="132"/>
      <c r="H1" s="132"/>
    </row>
    <row r="2" spans="1:15" x14ac:dyDescent="0.3">
      <c r="A2" s="131"/>
      <c r="B2" s="131"/>
      <c r="C2" s="18" t="s">
        <v>0</v>
      </c>
    </row>
    <row r="3" spans="1:15" x14ac:dyDescent="0.3">
      <c r="A3" s="131"/>
      <c r="B3" s="131"/>
      <c r="C3" s="18">
        <v>10</v>
      </c>
    </row>
    <row r="4" spans="1:15" ht="7.5" customHeight="1" thickBot="1" x14ac:dyDescent="0.35">
      <c r="A4" s="19"/>
      <c r="B4" s="19"/>
      <c r="C4" s="20"/>
    </row>
    <row r="5" spans="1:15" ht="37.5" customHeight="1" thickBot="1" x14ac:dyDescent="0.35">
      <c r="A5" s="133" t="s">
        <v>4</v>
      </c>
      <c r="B5" s="134"/>
      <c r="C5" s="134"/>
      <c r="D5" s="134"/>
      <c r="E5" s="134"/>
      <c r="F5" s="134"/>
      <c r="G5" s="134"/>
      <c r="H5" s="151"/>
      <c r="M5" s="135"/>
      <c r="N5" s="135"/>
      <c r="O5" s="135"/>
    </row>
    <row r="6" spans="1:15" ht="14.5" thickBot="1" x14ac:dyDescent="0.35">
      <c r="N6" s="17">
        <v>1</v>
      </c>
    </row>
    <row r="7" spans="1:15" ht="17.25" customHeight="1" x14ac:dyDescent="0.3">
      <c r="A7" s="136" t="s">
        <v>5</v>
      </c>
      <c r="B7" s="137"/>
      <c r="C7" s="137"/>
      <c r="D7" s="138" t="str">
        <f>+'R-TH-33 (año)'!D7:H7</f>
        <v>XX</v>
      </c>
      <c r="E7" s="138"/>
      <c r="F7" s="138"/>
      <c r="G7" s="138"/>
      <c r="H7" s="138"/>
      <c r="N7" s="17">
        <f>+N6+1</f>
        <v>2</v>
      </c>
    </row>
    <row r="8" spans="1:15" ht="17.25" customHeight="1" x14ac:dyDescent="0.3">
      <c r="A8" s="122" t="s">
        <v>6</v>
      </c>
      <c r="B8" s="123"/>
      <c r="C8" s="123"/>
      <c r="D8" s="124" t="str">
        <f>+'R-TH-33 (año)'!D8:H8</f>
        <v>xx</v>
      </c>
      <c r="E8" s="124"/>
      <c r="F8" s="124"/>
      <c r="G8" s="124"/>
      <c r="H8" s="124"/>
      <c r="N8" s="17">
        <f t="shared" ref="N8:N20" si="0">+N7+1</f>
        <v>3</v>
      </c>
    </row>
    <row r="9" spans="1:15" ht="17.25" customHeight="1" x14ac:dyDescent="0.3">
      <c r="A9" s="122" t="s">
        <v>8</v>
      </c>
      <c r="B9" s="123"/>
      <c r="C9" s="123"/>
      <c r="D9" s="124" t="str">
        <f>+'R-TH-33 (año)'!D9:H9</f>
        <v>xx</v>
      </c>
      <c r="E9" s="124"/>
      <c r="F9" s="124"/>
      <c r="G9" s="124"/>
      <c r="H9" s="124"/>
      <c r="N9" s="17">
        <f t="shared" si="0"/>
        <v>4</v>
      </c>
    </row>
    <row r="10" spans="1:15" ht="17.25" customHeight="1" x14ac:dyDescent="0.3">
      <c r="A10" s="122" t="s">
        <v>22</v>
      </c>
      <c r="B10" s="123"/>
      <c r="C10" s="123"/>
      <c r="D10" s="124" t="str">
        <f>+'R-TH-33 (año)'!D10:H10</f>
        <v>xx</v>
      </c>
      <c r="E10" s="124"/>
      <c r="F10" s="124"/>
      <c r="G10" s="124"/>
      <c r="H10" s="124"/>
      <c r="N10" s="17">
        <f t="shared" si="0"/>
        <v>5</v>
      </c>
    </row>
    <row r="11" spans="1:15" ht="17.25" customHeight="1" thickBot="1" x14ac:dyDescent="0.35">
      <c r="A11" s="125" t="s">
        <v>7</v>
      </c>
      <c r="B11" s="126"/>
      <c r="C11" s="126"/>
      <c r="D11" s="139" t="str">
        <f>+'R-TH-33 (año)'!D11:H11</f>
        <v>xx</v>
      </c>
      <c r="E11" s="139"/>
      <c r="F11" s="139"/>
      <c r="G11" s="139"/>
      <c r="H11" s="139"/>
      <c r="N11" s="17">
        <f t="shared" si="0"/>
        <v>6</v>
      </c>
    </row>
    <row r="12" spans="1:15" ht="9.75" customHeight="1" thickBot="1" x14ac:dyDescent="0.35">
      <c r="A12" s="123"/>
      <c r="B12" s="123"/>
      <c r="C12" s="128"/>
      <c r="D12" s="128"/>
      <c r="E12" s="128"/>
      <c r="N12" s="17">
        <f t="shared" si="0"/>
        <v>7</v>
      </c>
    </row>
    <row r="13" spans="1:15" ht="14.5" thickBot="1" x14ac:dyDescent="0.35">
      <c r="A13" s="129"/>
      <c r="B13" s="130"/>
      <c r="C13" s="130"/>
      <c r="D13" s="130"/>
      <c r="E13" s="130"/>
      <c r="F13" s="130"/>
      <c r="G13" s="130"/>
      <c r="H13" s="130"/>
      <c r="N13" s="17">
        <f t="shared" si="0"/>
        <v>8</v>
      </c>
    </row>
    <row r="14" spans="1:15" ht="30" customHeight="1" thickBot="1" x14ac:dyDescent="0.35">
      <c r="A14" s="119" t="s">
        <v>124</v>
      </c>
      <c r="B14" s="120"/>
      <c r="C14" s="120"/>
      <c r="D14" s="120"/>
      <c r="E14" s="120"/>
      <c r="F14" s="120"/>
      <c r="G14" s="120"/>
      <c r="H14" s="121"/>
      <c r="N14" s="17">
        <f t="shared" si="0"/>
        <v>9</v>
      </c>
    </row>
    <row r="15" spans="1:15" ht="25.5" customHeight="1" x14ac:dyDescent="0.3">
      <c r="A15" s="108" t="s">
        <v>1</v>
      </c>
      <c r="B15" s="110" t="s">
        <v>2</v>
      </c>
      <c r="C15" s="111"/>
      <c r="D15" s="111"/>
      <c r="E15" s="114" t="s">
        <v>56</v>
      </c>
      <c r="F15" s="21"/>
      <c r="G15" s="159" t="s">
        <v>133</v>
      </c>
      <c r="H15" s="160"/>
      <c r="N15" s="17">
        <f t="shared" si="0"/>
        <v>10</v>
      </c>
    </row>
    <row r="16" spans="1:15" ht="38.25" customHeight="1" thickBot="1" x14ac:dyDescent="0.35">
      <c r="A16" s="109"/>
      <c r="B16" s="112"/>
      <c r="C16" s="113"/>
      <c r="D16" s="113"/>
      <c r="E16" s="115"/>
      <c r="F16" s="21"/>
      <c r="G16" s="22" t="s">
        <v>55</v>
      </c>
      <c r="H16" s="161" t="s">
        <v>27</v>
      </c>
      <c r="J16" s="23"/>
      <c r="N16" s="17">
        <f t="shared" si="0"/>
        <v>11</v>
      </c>
    </row>
    <row r="17" spans="1:19" ht="24" customHeight="1" x14ac:dyDescent="0.3">
      <c r="A17" s="24">
        <v>1</v>
      </c>
      <c r="B17" s="117" t="str">
        <f>+'R-TH-33 (año)'!B17:D17</f>
        <v>xxx</v>
      </c>
      <c r="C17" s="118"/>
      <c r="D17" s="118"/>
      <c r="E17" s="25">
        <f>+'R-TH-33 (año)'!E17</f>
        <v>0</v>
      </c>
      <c r="F17" s="21"/>
      <c r="G17" s="26">
        <v>0</v>
      </c>
      <c r="H17" s="162">
        <f>+E17*G17</f>
        <v>0</v>
      </c>
      <c r="N17" s="17">
        <f t="shared" si="0"/>
        <v>12</v>
      </c>
    </row>
    <row r="18" spans="1:19" ht="27" customHeight="1" x14ac:dyDescent="0.3">
      <c r="A18" s="24">
        <v>2</v>
      </c>
      <c r="B18" s="117" t="str">
        <f>+'R-TH-33 (año)'!B18:D18</f>
        <v>xxx</v>
      </c>
      <c r="C18" s="118"/>
      <c r="D18" s="118"/>
      <c r="E18" s="25">
        <f>+'R-TH-33 (año)'!E18</f>
        <v>0</v>
      </c>
      <c r="F18" s="21"/>
      <c r="G18" s="26">
        <v>0</v>
      </c>
      <c r="H18" s="162">
        <f>+E18*G18</f>
        <v>0</v>
      </c>
      <c r="J18" s="27"/>
      <c r="N18" s="17">
        <f t="shared" si="0"/>
        <v>13</v>
      </c>
    </row>
    <row r="19" spans="1:19" ht="30" customHeight="1" x14ac:dyDescent="0.3">
      <c r="A19" s="24">
        <v>3</v>
      </c>
      <c r="B19" s="117" t="str">
        <f>+'R-TH-33 (año)'!B19:D19</f>
        <v>xxx</v>
      </c>
      <c r="C19" s="118"/>
      <c r="D19" s="118"/>
      <c r="E19" s="25">
        <f>+'R-TH-33 (año)'!E19</f>
        <v>0</v>
      </c>
      <c r="F19" s="21"/>
      <c r="G19" s="26">
        <v>0</v>
      </c>
      <c r="H19" s="162">
        <f>+E19*G19</f>
        <v>0</v>
      </c>
      <c r="N19" s="17">
        <f t="shared" si="0"/>
        <v>14</v>
      </c>
    </row>
    <row r="20" spans="1:19" ht="39" customHeight="1" x14ac:dyDescent="0.3">
      <c r="A20" s="24">
        <v>4</v>
      </c>
      <c r="B20" s="117" t="str">
        <f>+'R-TH-33 (año)'!B20:D20</f>
        <v>xxx</v>
      </c>
      <c r="C20" s="118"/>
      <c r="D20" s="118"/>
      <c r="E20" s="25">
        <f>+'R-TH-33 (año)'!E20</f>
        <v>0</v>
      </c>
      <c r="F20" s="21"/>
      <c r="G20" s="26">
        <v>0</v>
      </c>
      <c r="H20" s="162">
        <f>+E20*G20</f>
        <v>0</v>
      </c>
      <c r="N20" s="17">
        <f t="shared" si="0"/>
        <v>15</v>
      </c>
    </row>
    <row r="21" spans="1:19" ht="36" customHeight="1" thickBot="1" x14ac:dyDescent="0.35">
      <c r="A21" s="28">
        <v>5</v>
      </c>
      <c r="B21" s="117" t="str">
        <f>+'R-TH-33 (año)'!B21:D21</f>
        <v>xxx</v>
      </c>
      <c r="C21" s="118"/>
      <c r="D21" s="118"/>
      <c r="E21" s="25">
        <f>+'R-TH-33 (año)'!E21</f>
        <v>0</v>
      </c>
      <c r="F21" s="21"/>
      <c r="G21" s="26">
        <v>0</v>
      </c>
      <c r="H21" s="162">
        <f>+E21*G21</f>
        <v>0</v>
      </c>
    </row>
    <row r="22" spans="1:19" ht="14.5" thickBot="1" x14ac:dyDescent="0.35">
      <c r="A22" s="119" t="s">
        <v>3</v>
      </c>
      <c r="B22" s="120"/>
      <c r="C22" s="120"/>
      <c r="D22" s="120"/>
      <c r="E22" s="29">
        <f>SUM(E17:E21)</f>
        <v>0</v>
      </c>
      <c r="F22" s="30"/>
      <c r="G22" s="31" t="s">
        <v>3</v>
      </c>
      <c r="H22" s="163">
        <f>IF(H23&gt;0,"",SUMIF(H17:H21,"&lt;100",H17:H21))</f>
        <v>0</v>
      </c>
    </row>
    <row r="23" spans="1:19" x14ac:dyDescent="0.3">
      <c r="C23" s="17" t="s">
        <v>125</v>
      </c>
      <c r="H23" s="32"/>
    </row>
    <row r="24" spans="1:19" x14ac:dyDescent="0.3">
      <c r="C24" s="17" t="s">
        <v>54</v>
      </c>
      <c r="G24" s="33">
        <v>0.85</v>
      </c>
      <c r="H24" s="34">
        <f>+H22*G24</f>
        <v>0</v>
      </c>
    </row>
    <row r="26" spans="1:19" ht="7.5" customHeight="1" thickBot="1" x14ac:dyDescent="0.35"/>
    <row r="27" spans="1:19" ht="15" customHeight="1" thickBot="1" x14ac:dyDescent="0.35">
      <c r="A27" s="169" t="s">
        <v>121</v>
      </c>
      <c r="B27" s="170"/>
      <c r="C27" s="170"/>
      <c r="D27" s="170"/>
      <c r="E27" s="170"/>
      <c r="F27" s="170"/>
      <c r="G27" s="170"/>
      <c r="H27" s="171"/>
    </row>
    <row r="28" spans="1:19" ht="37.5" customHeight="1" x14ac:dyDescent="0.3">
      <c r="A28" s="96" t="s">
        <v>134</v>
      </c>
      <c r="B28" s="97"/>
      <c r="C28" s="98"/>
      <c r="D28" s="102" t="s">
        <v>135</v>
      </c>
      <c r="E28" s="103"/>
      <c r="F28" s="103"/>
      <c r="G28" s="103"/>
      <c r="H28" s="104"/>
    </row>
    <row r="29" spans="1:19" ht="26.25" customHeight="1" thickBot="1" x14ac:dyDescent="0.45">
      <c r="A29" s="99"/>
      <c r="B29" s="100"/>
      <c r="C29" s="101"/>
      <c r="D29" s="105"/>
      <c r="E29" s="106"/>
      <c r="F29" s="106"/>
      <c r="G29" s="106" t="s">
        <v>136</v>
      </c>
      <c r="H29" s="107"/>
      <c r="M29" s="35" t="s">
        <v>59</v>
      </c>
    </row>
    <row r="30" spans="1:19" ht="15" customHeight="1" x14ac:dyDescent="0.3">
      <c r="A30" s="76">
        <f>+'R-TH-33 (año)'!A30:G30</f>
        <v>0</v>
      </c>
      <c r="B30" s="77"/>
      <c r="C30" s="77"/>
      <c r="D30" s="77"/>
      <c r="E30" s="77"/>
      <c r="F30" s="77"/>
      <c r="G30" s="77"/>
      <c r="H30" s="36"/>
      <c r="M30" s="37" t="e">
        <f>VLOOKUP(A30,Comportamentales!$A$5:$C$25,3,FALSE)</f>
        <v>#N/A</v>
      </c>
      <c r="N30" s="37"/>
      <c r="O30" s="37"/>
      <c r="P30" s="37"/>
      <c r="Q30" s="37"/>
      <c r="R30" s="37"/>
      <c r="S30" s="37"/>
    </row>
    <row r="31" spans="1:19" ht="15" customHeight="1" x14ac:dyDescent="0.3">
      <c r="A31" s="78">
        <f>+'R-TH-33 (año)'!A31:G31</f>
        <v>0</v>
      </c>
      <c r="B31" s="79"/>
      <c r="C31" s="79"/>
      <c r="D31" s="79"/>
      <c r="E31" s="79"/>
      <c r="F31" s="79"/>
      <c r="G31" s="79"/>
      <c r="H31" s="36"/>
      <c r="M31" s="37" t="e">
        <f>VLOOKUP(A31,Comportamentales!$A$5:$C$25,3,FALSE)</f>
        <v>#N/A</v>
      </c>
    </row>
    <row r="32" spans="1:19" ht="15" customHeight="1" x14ac:dyDescent="0.3">
      <c r="A32" s="78">
        <f>+'R-TH-33 (año)'!A32:G32</f>
        <v>0</v>
      </c>
      <c r="B32" s="79"/>
      <c r="C32" s="79"/>
      <c r="D32" s="79"/>
      <c r="E32" s="79"/>
      <c r="F32" s="79"/>
      <c r="G32" s="79"/>
      <c r="H32" s="36"/>
      <c r="M32" s="37" t="e">
        <f>VLOOKUP(A32,Comportamentales!$A$5:$C$25,3,FALSE)</f>
        <v>#N/A</v>
      </c>
    </row>
    <row r="33" spans="1:13" ht="15" customHeight="1" x14ac:dyDescent="0.3">
      <c r="A33" s="78">
        <f>+'R-TH-33 (año)'!A33:G33</f>
        <v>0</v>
      </c>
      <c r="B33" s="79"/>
      <c r="C33" s="79"/>
      <c r="D33" s="79"/>
      <c r="E33" s="79"/>
      <c r="F33" s="79"/>
      <c r="G33" s="79"/>
      <c r="H33" s="36"/>
      <c r="M33" s="37" t="e">
        <f>VLOOKUP(A33,Comportamentales!$A$5:$C$25,3,FALSE)</f>
        <v>#N/A</v>
      </c>
    </row>
    <row r="34" spans="1:13" ht="15.75" customHeight="1" thickBot="1" x14ac:dyDescent="0.35">
      <c r="A34" s="80">
        <f>+'R-TH-33 (año)'!A34:G34</f>
        <v>0</v>
      </c>
      <c r="B34" s="81"/>
      <c r="C34" s="81"/>
      <c r="D34" s="81"/>
      <c r="E34" s="81"/>
      <c r="F34" s="81"/>
      <c r="G34" s="81"/>
      <c r="H34" s="36"/>
      <c r="M34" s="37" t="e">
        <f>VLOOKUP(A34,Comportamentales!$A$5:$C$25,3,FALSE)</f>
        <v>#N/A</v>
      </c>
    </row>
    <row r="35" spans="1:13" ht="15.75" customHeight="1" thickBot="1" x14ac:dyDescent="0.35">
      <c r="A35" s="82" t="s">
        <v>14</v>
      </c>
      <c r="B35" s="83"/>
      <c r="C35" s="83"/>
      <c r="D35" s="83"/>
      <c r="E35" s="83"/>
      <c r="F35" s="83"/>
      <c r="G35" s="84"/>
      <c r="H35" s="182">
        <f>IFERROR(AVERAGE(H30:H34),0)</f>
        <v>0</v>
      </c>
      <c r="J35" s="38"/>
    </row>
    <row r="36" spans="1:13" ht="14.5" thickBot="1" x14ac:dyDescent="0.35">
      <c r="A36" s="17" t="s">
        <v>25</v>
      </c>
      <c r="C36" s="17" t="s">
        <v>26</v>
      </c>
    </row>
    <row r="37" spans="1:13" ht="19.5" customHeight="1" thickBot="1" x14ac:dyDescent="0.35">
      <c r="A37" s="85" t="s">
        <v>15</v>
      </c>
      <c r="B37" s="86"/>
      <c r="C37" s="86"/>
      <c r="D37" s="86"/>
      <c r="E37" s="86"/>
      <c r="F37" s="86"/>
      <c r="G37" s="86"/>
      <c r="H37" s="172" t="s">
        <v>120</v>
      </c>
    </row>
    <row r="38" spans="1:13" ht="19.5" customHeight="1" x14ac:dyDescent="0.3">
      <c r="A38" s="87" t="s">
        <v>119</v>
      </c>
      <c r="B38" s="88"/>
      <c r="C38" s="88"/>
      <c r="D38" s="88"/>
      <c r="E38" s="88"/>
      <c r="F38" s="88"/>
      <c r="G38" s="88"/>
      <c r="H38" s="173">
        <f>+H24</f>
        <v>0</v>
      </c>
    </row>
    <row r="39" spans="1:13" ht="19.5" customHeight="1" thickBot="1" x14ac:dyDescent="0.35">
      <c r="A39" s="89" t="s">
        <v>9</v>
      </c>
      <c r="B39" s="90"/>
      <c r="C39" s="90"/>
      <c r="D39" s="90"/>
      <c r="E39" s="90"/>
      <c r="F39" s="90"/>
      <c r="G39" s="90"/>
      <c r="H39" s="174">
        <f>+H35</f>
        <v>0</v>
      </c>
    </row>
    <row r="40" spans="1:13" ht="19.5" customHeight="1" thickBot="1" x14ac:dyDescent="0.35">
      <c r="A40" s="91" t="s">
        <v>137</v>
      </c>
      <c r="B40" s="92"/>
      <c r="C40" s="92"/>
      <c r="D40" s="92"/>
      <c r="E40" s="92"/>
      <c r="F40" s="92"/>
      <c r="G40" s="92"/>
      <c r="H40" s="175">
        <f>SUM(H38:H39)</f>
        <v>0</v>
      </c>
    </row>
    <row r="41" spans="1:13" ht="30" customHeight="1" x14ac:dyDescent="0.3"/>
    <row r="42" spans="1:13" ht="38.25" customHeight="1" thickBot="1" x14ac:dyDescent="0.35">
      <c r="A42" s="93" t="s">
        <v>16</v>
      </c>
      <c r="B42" s="94"/>
      <c r="C42" s="94"/>
      <c r="D42" s="94"/>
      <c r="E42" s="94"/>
      <c r="F42" s="94"/>
      <c r="G42" s="94"/>
      <c r="H42" s="95"/>
    </row>
    <row r="43" spans="1:13" ht="88.5" customHeight="1" x14ac:dyDescent="0.3">
      <c r="A43" s="73" t="s">
        <v>17</v>
      </c>
      <c r="B43" s="74"/>
      <c r="C43" s="74"/>
      <c r="D43" s="74"/>
      <c r="E43" s="74"/>
      <c r="F43" s="74"/>
      <c r="G43" s="74"/>
      <c r="H43" s="75"/>
    </row>
    <row r="44" spans="1:13" ht="97.5" customHeight="1" x14ac:dyDescent="0.3">
      <c r="A44" s="60" t="s">
        <v>18</v>
      </c>
      <c r="B44" s="61"/>
      <c r="C44" s="61"/>
      <c r="D44" s="61"/>
      <c r="E44" s="61"/>
      <c r="F44" s="61"/>
      <c r="G44" s="61"/>
      <c r="H44" s="62"/>
    </row>
    <row r="45" spans="1:13" x14ac:dyDescent="0.3">
      <c r="A45" s="43"/>
    </row>
    <row r="46" spans="1:13" ht="23.25" customHeight="1" x14ac:dyDescent="0.3">
      <c r="A46" s="63" t="s">
        <v>19</v>
      </c>
      <c r="B46" s="64"/>
      <c r="C46" s="65"/>
      <c r="D46" s="65"/>
      <c r="E46" s="65"/>
      <c r="F46" s="66"/>
      <c r="G46" s="67"/>
      <c r="H46" s="44"/>
    </row>
    <row r="47" spans="1:13" ht="24" customHeight="1" thickBot="1" x14ac:dyDescent="0.35">
      <c r="A47" s="68" t="s">
        <v>20</v>
      </c>
      <c r="B47" s="69"/>
      <c r="C47" s="70"/>
      <c r="D47" s="70"/>
      <c r="E47" s="70"/>
      <c r="F47" s="71"/>
      <c r="G47" s="72"/>
      <c r="H47" s="45"/>
    </row>
    <row r="48" spans="1:13" x14ac:dyDescent="0.3">
      <c r="A48" s="46"/>
    </row>
  </sheetData>
  <mergeCells count="52">
    <mergeCell ref="A1:B3"/>
    <mergeCell ref="C1:H1"/>
    <mergeCell ref="A5:H5"/>
    <mergeCell ref="M5:O5"/>
    <mergeCell ref="A7:C7"/>
    <mergeCell ref="D7:H7"/>
    <mergeCell ref="A14:H14"/>
    <mergeCell ref="A8:C8"/>
    <mergeCell ref="D8:H8"/>
    <mergeCell ref="A9:C9"/>
    <mergeCell ref="D9:H9"/>
    <mergeCell ref="A10:C10"/>
    <mergeCell ref="D10:H10"/>
    <mergeCell ref="A11:C11"/>
    <mergeCell ref="D11:H11"/>
    <mergeCell ref="A12:B12"/>
    <mergeCell ref="C12:E12"/>
    <mergeCell ref="A13:H13"/>
    <mergeCell ref="A28:C29"/>
    <mergeCell ref="D28:H28"/>
    <mergeCell ref="D29:F29"/>
    <mergeCell ref="G29:H29"/>
    <mergeCell ref="A15:A16"/>
    <mergeCell ref="B15:D16"/>
    <mergeCell ref="E15:E16"/>
    <mergeCell ref="G15:H15"/>
    <mergeCell ref="B17:D17"/>
    <mergeCell ref="B18:D18"/>
    <mergeCell ref="B19:D19"/>
    <mergeCell ref="B20:D20"/>
    <mergeCell ref="B21:D21"/>
    <mergeCell ref="A22:D22"/>
    <mergeCell ref="A27:H27"/>
    <mergeCell ref="A43:H43"/>
    <mergeCell ref="A30:G30"/>
    <mergeCell ref="A31:G31"/>
    <mergeCell ref="A32:G32"/>
    <mergeCell ref="A33:G33"/>
    <mergeCell ref="A34:G34"/>
    <mergeCell ref="A35:G35"/>
    <mergeCell ref="A37:G37"/>
    <mergeCell ref="A38:G38"/>
    <mergeCell ref="A39:G39"/>
    <mergeCell ref="A40:G40"/>
    <mergeCell ref="A42:H42"/>
    <mergeCell ref="A44:H44"/>
    <mergeCell ref="A46:B46"/>
    <mergeCell ref="C46:E46"/>
    <mergeCell ref="F46:G46"/>
    <mergeCell ref="A47:B47"/>
    <mergeCell ref="C47:E47"/>
    <mergeCell ref="F47:G47"/>
  </mergeCells>
  <dataValidations count="2">
    <dataValidation type="list" allowBlank="1" showInputMessage="1" showErrorMessage="1" sqref="H30:H34" xr:uid="{00000000-0002-0000-0200-000000000000}">
      <formula1>$N$6:$N$21</formula1>
    </dataValidation>
    <dataValidation type="list" allowBlank="1" showInputMessage="1" showErrorMessage="1" sqref="D36" xr:uid="{00000000-0002-0000-0200-000001000000}">
      <formula1>$O$6</formula1>
    </dataValidation>
  </dataValidations>
  <pageMargins left="0.70866141732283472" right="0.70866141732283472" top="0.74803149606299213" bottom="0.74803149606299213" header="0.31496062992125984" footer="0.31496062992125984"/>
  <pageSetup scale="80" orientation="portrait" r:id="rId1"/>
  <ignoredErrors>
    <ignoredError sqref="B17:E17 H24 E7:H7" unlockedFormula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200-000002000000}">
          <x14:formula1>
            <xm:f>Comportamentales!$A$4:$A$25</xm:f>
          </x14:formula1>
          <xm:sqref>A30:A34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48"/>
  <sheetViews>
    <sheetView showGridLines="0" workbookViewId="0">
      <selection activeCell="M46" sqref="M46"/>
    </sheetView>
  </sheetViews>
  <sheetFormatPr baseColWidth="10" defaultColWidth="11.453125" defaultRowHeight="14" x14ac:dyDescent="0.3"/>
  <cols>
    <col min="1" max="1" width="4.26953125" style="17" customWidth="1"/>
    <col min="2" max="2" width="37.26953125" style="17" customWidth="1"/>
    <col min="3" max="3" width="9.7265625" style="17" customWidth="1"/>
    <col min="4" max="4" width="18.7265625" style="17" customWidth="1"/>
    <col min="5" max="5" width="10.1796875" style="17" customWidth="1"/>
    <col min="6" max="6" width="1.81640625" style="17" customWidth="1"/>
    <col min="7" max="7" width="14.54296875" style="17" customWidth="1"/>
    <col min="8" max="8" width="11.81640625" style="17" customWidth="1"/>
    <col min="9" max="9" width="3.54296875" style="17" customWidth="1"/>
    <col min="10" max="10" width="14.7265625" style="17" hidden="1" customWidth="1"/>
    <col min="11" max="11" width="0" style="17" hidden="1" customWidth="1"/>
    <col min="12" max="12" width="11.54296875" style="17" hidden="1" customWidth="1"/>
    <col min="13" max="13" width="11.453125" style="17" customWidth="1"/>
    <col min="14" max="15" width="11.453125" style="17" hidden="1" customWidth="1"/>
    <col min="16" max="16384" width="11.453125" style="17"/>
  </cols>
  <sheetData>
    <row r="1" spans="1:15" ht="25" customHeight="1" x14ac:dyDescent="0.3">
      <c r="A1" s="131"/>
      <c r="B1" s="131"/>
      <c r="C1" s="132" t="s">
        <v>132</v>
      </c>
      <c r="D1" s="132"/>
      <c r="E1" s="132"/>
      <c r="F1" s="132"/>
      <c r="G1" s="132"/>
      <c r="H1" s="132"/>
    </row>
    <row r="2" spans="1:15" x14ac:dyDescent="0.3">
      <c r="A2" s="131"/>
      <c r="B2" s="131"/>
      <c r="C2" s="18" t="s">
        <v>0</v>
      </c>
    </row>
    <row r="3" spans="1:15" x14ac:dyDescent="0.3">
      <c r="A3" s="131"/>
      <c r="B3" s="131"/>
      <c r="C3" s="18">
        <v>10</v>
      </c>
    </row>
    <row r="4" spans="1:15" ht="7.5" customHeight="1" thickBot="1" x14ac:dyDescent="0.35">
      <c r="A4" s="19"/>
      <c r="B4" s="19"/>
      <c r="C4" s="20"/>
    </row>
    <row r="5" spans="1:15" ht="42.75" customHeight="1" thickBot="1" x14ac:dyDescent="0.35">
      <c r="A5" s="133" t="s">
        <v>4</v>
      </c>
      <c r="B5" s="134"/>
      <c r="C5" s="134"/>
      <c r="D5" s="134"/>
      <c r="E5" s="134"/>
      <c r="F5" s="134"/>
      <c r="G5" s="134"/>
      <c r="H5" s="151"/>
      <c r="M5" s="135"/>
      <c r="N5" s="135"/>
      <c r="O5" s="135"/>
    </row>
    <row r="6" spans="1:15" ht="14.5" thickBot="1" x14ac:dyDescent="0.35">
      <c r="N6" s="17">
        <v>1</v>
      </c>
    </row>
    <row r="7" spans="1:15" ht="17.25" customHeight="1" x14ac:dyDescent="0.3">
      <c r="A7" s="136" t="s">
        <v>5</v>
      </c>
      <c r="B7" s="137"/>
      <c r="C7" s="137"/>
      <c r="D7" s="140" t="s">
        <v>129</v>
      </c>
      <c r="E7" s="140"/>
      <c r="F7" s="140"/>
      <c r="G7" s="140"/>
      <c r="H7" s="152"/>
      <c r="N7" s="17">
        <f>+N6+1</f>
        <v>2</v>
      </c>
    </row>
    <row r="8" spans="1:15" ht="17.25" customHeight="1" x14ac:dyDescent="0.3">
      <c r="A8" s="122" t="s">
        <v>6</v>
      </c>
      <c r="B8" s="123"/>
      <c r="C8" s="123"/>
      <c r="D8" s="141" t="s">
        <v>123</v>
      </c>
      <c r="E8" s="141"/>
      <c r="F8" s="141"/>
      <c r="G8" s="141"/>
      <c r="H8" s="153"/>
      <c r="N8" s="17">
        <f t="shared" ref="N8:N20" si="0">+N7+1</f>
        <v>3</v>
      </c>
    </row>
    <row r="9" spans="1:15" ht="17.25" customHeight="1" x14ac:dyDescent="0.3">
      <c r="A9" s="122" t="s">
        <v>8</v>
      </c>
      <c r="B9" s="123"/>
      <c r="C9" s="123"/>
      <c r="D9" s="141" t="s">
        <v>123</v>
      </c>
      <c r="E9" s="141"/>
      <c r="F9" s="141"/>
      <c r="G9" s="141"/>
      <c r="H9" s="153"/>
      <c r="N9" s="17">
        <f t="shared" si="0"/>
        <v>4</v>
      </c>
    </row>
    <row r="10" spans="1:15" ht="17.25" customHeight="1" x14ac:dyDescent="0.3">
      <c r="A10" s="122" t="s">
        <v>22</v>
      </c>
      <c r="B10" s="123"/>
      <c r="C10" s="123"/>
      <c r="D10" s="141" t="s">
        <v>123</v>
      </c>
      <c r="E10" s="141"/>
      <c r="F10" s="141"/>
      <c r="G10" s="141"/>
      <c r="H10" s="153"/>
      <c r="N10" s="17">
        <f t="shared" si="0"/>
        <v>5</v>
      </c>
    </row>
    <row r="11" spans="1:15" ht="17.25" customHeight="1" thickBot="1" x14ac:dyDescent="0.35">
      <c r="A11" s="125" t="s">
        <v>7</v>
      </c>
      <c r="B11" s="126"/>
      <c r="C11" s="126"/>
      <c r="D11" s="142" t="s">
        <v>123</v>
      </c>
      <c r="E11" s="142"/>
      <c r="F11" s="142"/>
      <c r="G11" s="142"/>
      <c r="H11" s="154"/>
      <c r="N11" s="17">
        <f t="shared" si="0"/>
        <v>6</v>
      </c>
    </row>
    <row r="12" spans="1:15" ht="9.75" customHeight="1" thickBot="1" x14ac:dyDescent="0.35">
      <c r="A12" s="123"/>
      <c r="B12" s="123"/>
      <c r="C12" s="128"/>
      <c r="D12" s="128"/>
      <c r="E12" s="128"/>
      <c r="N12" s="17">
        <f t="shared" si="0"/>
        <v>7</v>
      </c>
    </row>
    <row r="13" spans="1:15" ht="14.5" thickBot="1" x14ac:dyDescent="0.35">
      <c r="A13" s="129"/>
      <c r="B13" s="130"/>
      <c r="C13" s="130"/>
      <c r="D13" s="130"/>
      <c r="E13" s="130"/>
      <c r="F13" s="130"/>
      <c r="G13" s="130"/>
      <c r="H13" s="158"/>
      <c r="N13" s="17">
        <f t="shared" si="0"/>
        <v>8</v>
      </c>
    </row>
    <row r="14" spans="1:15" ht="30" customHeight="1" thickBot="1" x14ac:dyDescent="0.35">
      <c r="A14" s="119" t="s">
        <v>124</v>
      </c>
      <c r="B14" s="120"/>
      <c r="C14" s="120"/>
      <c r="D14" s="120"/>
      <c r="E14" s="120"/>
      <c r="F14" s="120"/>
      <c r="G14" s="120"/>
      <c r="H14" s="121"/>
      <c r="N14" s="17">
        <f t="shared" si="0"/>
        <v>9</v>
      </c>
    </row>
    <row r="15" spans="1:15" ht="25.5" customHeight="1" x14ac:dyDescent="0.3">
      <c r="A15" s="108" t="s">
        <v>1</v>
      </c>
      <c r="B15" s="110" t="s">
        <v>2</v>
      </c>
      <c r="C15" s="111"/>
      <c r="D15" s="111"/>
      <c r="E15" s="114" t="s">
        <v>56</v>
      </c>
      <c r="F15" s="21"/>
      <c r="G15" s="159" t="s">
        <v>126</v>
      </c>
      <c r="H15" s="160"/>
      <c r="N15" s="17">
        <f t="shared" si="0"/>
        <v>10</v>
      </c>
    </row>
    <row r="16" spans="1:15" ht="38.25" customHeight="1" thickBot="1" x14ac:dyDescent="0.35">
      <c r="A16" s="109"/>
      <c r="B16" s="112"/>
      <c r="C16" s="113"/>
      <c r="D16" s="113"/>
      <c r="E16" s="115"/>
      <c r="F16" s="21"/>
      <c r="G16" s="22" t="s">
        <v>55</v>
      </c>
      <c r="H16" s="161" t="s">
        <v>27</v>
      </c>
      <c r="J16" s="23"/>
      <c r="N16" s="17">
        <f t="shared" si="0"/>
        <v>11</v>
      </c>
    </row>
    <row r="17" spans="1:19" ht="24" customHeight="1" x14ac:dyDescent="0.3">
      <c r="A17" s="24">
        <v>1</v>
      </c>
      <c r="B17" s="143" t="s">
        <v>122</v>
      </c>
      <c r="C17" s="144"/>
      <c r="D17" s="144"/>
      <c r="E17" s="47"/>
      <c r="F17" s="21"/>
      <c r="G17" s="48">
        <f>AVERAGE('R-TH-33  (semestre 1)'!G17,'R-TH-33 (semestre 2)'!G17)</f>
        <v>0</v>
      </c>
      <c r="H17" s="162">
        <f>+E17*G17</f>
        <v>0</v>
      </c>
      <c r="N17" s="17">
        <f t="shared" si="0"/>
        <v>12</v>
      </c>
    </row>
    <row r="18" spans="1:19" ht="27" customHeight="1" x14ac:dyDescent="0.3">
      <c r="A18" s="24">
        <v>2</v>
      </c>
      <c r="B18" s="143" t="s">
        <v>122</v>
      </c>
      <c r="C18" s="144"/>
      <c r="D18" s="144"/>
      <c r="E18" s="47"/>
      <c r="F18" s="21"/>
      <c r="G18" s="48">
        <f>AVERAGE('R-TH-33  (semestre 1)'!G18,'R-TH-33 (semestre 2)'!G18)</f>
        <v>0</v>
      </c>
      <c r="H18" s="162">
        <f>+E18*G18</f>
        <v>0</v>
      </c>
      <c r="J18" s="27"/>
      <c r="N18" s="17">
        <f t="shared" si="0"/>
        <v>13</v>
      </c>
    </row>
    <row r="19" spans="1:19" ht="30" customHeight="1" x14ac:dyDescent="0.3">
      <c r="A19" s="24">
        <v>3</v>
      </c>
      <c r="B19" s="143" t="s">
        <v>122</v>
      </c>
      <c r="C19" s="144"/>
      <c r="D19" s="144"/>
      <c r="E19" s="47"/>
      <c r="F19" s="21"/>
      <c r="G19" s="48">
        <f>AVERAGE('R-TH-33  (semestre 1)'!G19,'R-TH-33 (semestre 2)'!G19)</f>
        <v>0</v>
      </c>
      <c r="H19" s="162">
        <f>+E19*G19</f>
        <v>0</v>
      </c>
      <c r="N19" s="17">
        <f t="shared" si="0"/>
        <v>14</v>
      </c>
    </row>
    <row r="20" spans="1:19" ht="39" customHeight="1" x14ac:dyDescent="0.3">
      <c r="A20" s="24">
        <v>4</v>
      </c>
      <c r="B20" s="143" t="s">
        <v>122</v>
      </c>
      <c r="C20" s="144"/>
      <c r="D20" s="144"/>
      <c r="E20" s="47"/>
      <c r="F20" s="21"/>
      <c r="G20" s="48">
        <f>AVERAGE('R-TH-33  (semestre 1)'!G20,'R-TH-33 (semestre 2)'!G20)</f>
        <v>0</v>
      </c>
      <c r="H20" s="162">
        <f>+E20*G20</f>
        <v>0</v>
      </c>
      <c r="N20" s="17">
        <f t="shared" si="0"/>
        <v>15</v>
      </c>
    </row>
    <row r="21" spans="1:19" ht="36" customHeight="1" thickBot="1" x14ac:dyDescent="0.35">
      <c r="A21" s="28">
        <v>5</v>
      </c>
      <c r="B21" s="143" t="s">
        <v>122</v>
      </c>
      <c r="C21" s="144"/>
      <c r="D21" s="144"/>
      <c r="E21" s="47"/>
      <c r="F21" s="21"/>
      <c r="G21" s="49">
        <f>AVERAGE('R-TH-33  (semestre 1)'!G21,'R-TH-33 (semestre 2)'!G21)</f>
        <v>0</v>
      </c>
      <c r="H21" s="162">
        <f>+E21*G21</f>
        <v>0</v>
      </c>
    </row>
    <row r="22" spans="1:19" ht="14.5" thickBot="1" x14ac:dyDescent="0.35">
      <c r="A22" s="119" t="s">
        <v>3</v>
      </c>
      <c r="B22" s="120"/>
      <c r="C22" s="120"/>
      <c r="D22" s="120"/>
      <c r="E22" s="29">
        <f>SUM(E17:E21)</f>
        <v>0</v>
      </c>
      <c r="F22" s="30"/>
      <c r="G22" s="31" t="s">
        <v>3</v>
      </c>
      <c r="H22" s="163">
        <f>IF(H23&gt;0,"",SUMIF(H17:H21,"&lt;100",H17:H21))</f>
        <v>0</v>
      </c>
    </row>
    <row r="23" spans="1:19" x14ac:dyDescent="0.3">
      <c r="C23" s="17" t="s">
        <v>125</v>
      </c>
      <c r="G23" s="164"/>
      <c r="H23" s="167"/>
    </row>
    <row r="24" spans="1:19" x14ac:dyDescent="0.3">
      <c r="C24" s="17" t="s">
        <v>54</v>
      </c>
      <c r="G24" s="165">
        <v>0.85</v>
      </c>
      <c r="H24" s="34">
        <f>+H22*G24</f>
        <v>0</v>
      </c>
    </row>
    <row r="25" spans="1:19" x14ac:dyDescent="0.3">
      <c r="G25" s="164"/>
      <c r="H25" s="164"/>
    </row>
    <row r="26" spans="1:19" ht="7.5" customHeight="1" thickBot="1" x14ac:dyDescent="0.35"/>
    <row r="27" spans="1:19" ht="15" customHeight="1" thickBot="1" x14ac:dyDescent="0.35">
      <c r="A27" s="169" t="s">
        <v>121</v>
      </c>
      <c r="B27" s="170"/>
      <c r="C27" s="170"/>
      <c r="D27" s="170"/>
      <c r="E27" s="170"/>
      <c r="F27" s="170"/>
      <c r="G27" s="170"/>
      <c r="H27" s="171"/>
    </row>
    <row r="28" spans="1:19" ht="37.5" customHeight="1" x14ac:dyDescent="0.3">
      <c r="A28" s="96" t="s">
        <v>134</v>
      </c>
      <c r="B28" s="97"/>
      <c r="C28" s="98"/>
      <c r="D28" s="102" t="s">
        <v>135</v>
      </c>
      <c r="E28" s="103"/>
      <c r="F28" s="103"/>
      <c r="G28" s="103"/>
      <c r="H28" s="104"/>
    </row>
    <row r="29" spans="1:19" ht="26.25" customHeight="1" thickBot="1" x14ac:dyDescent="0.45">
      <c r="A29" s="99"/>
      <c r="B29" s="100"/>
      <c r="C29" s="101"/>
      <c r="D29" s="105"/>
      <c r="E29" s="106"/>
      <c r="F29" s="106"/>
      <c r="G29" s="106" t="s">
        <v>126</v>
      </c>
      <c r="H29" s="107"/>
      <c r="M29" s="35" t="s">
        <v>59</v>
      </c>
    </row>
    <row r="30" spans="1:19" ht="15" customHeight="1" x14ac:dyDescent="0.3">
      <c r="A30" s="145"/>
      <c r="B30" s="146"/>
      <c r="C30" s="146"/>
      <c r="D30" s="146"/>
      <c r="E30" s="146"/>
      <c r="F30" s="146"/>
      <c r="G30" s="146"/>
      <c r="H30" s="50">
        <f>(+'R-TH-33  (semestre 1)'!H30+'R-TH-33 (semestre 2)'!H30)/2</f>
        <v>0</v>
      </c>
      <c r="M30" s="37" t="e">
        <f>VLOOKUP(A30,Comportamentales!$A$5:$C$25,3,FALSE)</f>
        <v>#N/A</v>
      </c>
      <c r="N30" s="37"/>
      <c r="O30" s="37"/>
      <c r="P30" s="37"/>
      <c r="Q30" s="37"/>
      <c r="R30" s="37"/>
      <c r="S30" s="37"/>
    </row>
    <row r="31" spans="1:19" ht="15" customHeight="1" x14ac:dyDescent="0.3">
      <c r="A31" s="147"/>
      <c r="B31" s="148"/>
      <c r="C31" s="148"/>
      <c r="D31" s="148"/>
      <c r="E31" s="148"/>
      <c r="F31" s="148"/>
      <c r="G31" s="148"/>
      <c r="H31" s="50">
        <f>(+'R-TH-33  (semestre 1)'!H31+'R-TH-33 (semestre 2)'!H31)/2</f>
        <v>0</v>
      </c>
      <c r="M31" s="37" t="e">
        <f>VLOOKUP(A31,Comportamentales!$A$5:$C$25,3,FALSE)</f>
        <v>#N/A</v>
      </c>
    </row>
    <row r="32" spans="1:19" ht="15" customHeight="1" x14ac:dyDescent="0.3">
      <c r="A32" s="147"/>
      <c r="B32" s="148"/>
      <c r="C32" s="148"/>
      <c r="D32" s="148"/>
      <c r="E32" s="148"/>
      <c r="F32" s="148"/>
      <c r="G32" s="148"/>
      <c r="H32" s="50">
        <f>(+'R-TH-33  (semestre 1)'!H32+'R-TH-33 (semestre 2)'!H32)/2</f>
        <v>0</v>
      </c>
      <c r="M32" s="37" t="e">
        <f>VLOOKUP(A32,Comportamentales!$A$5:$C$25,3,FALSE)</f>
        <v>#N/A</v>
      </c>
    </row>
    <row r="33" spans="1:13" ht="15" customHeight="1" x14ac:dyDescent="0.3">
      <c r="A33" s="147"/>
      <c r="B33" s="148"/>
      <c r="C33" s="148"/>
      <c r="D33" s="148"/>
      <c r="E33" s="148"/>
      <c r="F33" s="148"/>
      <c r="G33" s="148"/>
      <c r="H33" s="50">
        <f>(+'R-TH-33  (semestre 1)'!H33+'R-TH-33 (semestre 2)'!H33)/2</f>
        <v>0</v>
      </c>
      <c r="M33" s="37" t="e">
        <f>VLOOKUP(A33,Comportamentales!$A$5:$C$25,3,FALSE)</f>
        <v>#N/A</v>
      </c>
    </row>
    <row r="34" spans="1:13" ht="15.75" customHeight="1" thickBot="1" x14ac:dyDescent="0.35">
      <c r="A34" s="149"/>
      <c r="B34" s="150"/>
      <c r="C34" s="150"/>
      <c r="D34" s="150"/>
      <c r="E34" s="150"/>
      <c r="F34" s="150"/>
      <c r="G34" s="150"/>
      <c r="H34" s="51">
        <f>(+'R-TH-33  (semestre 1)'!H34+'R-TH-33 (semestre 2)'!H34)/2</f>
        <v>0</v>
      </c>
      <c r="M34" s="37" t="e">
        <f>VLOOKUP(A34,Comportamentales!$A$5:$C$25,3,FALSE)</f>
        <v>#N/A</v>
      </c>
    </row>
    <row r="35" spans="1:13" ht="15.75" customHeight="1" thickBot="1" x14ac:dyDescent="0.35">
      <c r="A35" s="82" t="s">
        <v>14</v>
      </c>
      <c r="B35" s="83"/>
      <c r="C35" s="83"/>
      <c r="D35" s="83"/>
      <c r="E35" s="83"/>
      <c r="F35" s="83"/>
      <c r="G35" s="84"/>
      <c r="H35" s="183">
        <f>SUM(H30:H34)/2</f>
        <v>0</v>
      </c>
      <c r="J35" s="38"/>
    </row>
    <row r="36" spans="1:13" ht="14.5" thickBot="1" x14ac:dyDescent="0.35">
      <c r="A36" s="17" t="s">
        <v>25</v>
      </c>
      <c r="C36" s="17" t="s">
        <v>26</v>
      </c>
    </row>
    <row r="37" spans="1:13" ht="19.5" customHeight="1" thickBot="1" x14ac:dyDescent="0.35">
      <c r="A37" s="85" t="s">
        <v>15</v>
      </c>
      <c r="B37" s="86"/>
      <c r="C37" s="86"/>
      <c r="D37" s="86"/>
      <c r="E37" s="86"/>
      <c r="F37" s="86"/>
      <c r="G37" s="86"/>
      <c r="H37" s="39" t="s">
        <v>120</v>
      </c>
    </row>
    <row r="38" spans="1:13" ht="19.5" customHeight="1" x14ac:dyDescent="0.3">
      <c r="A38" s="87" t="s">
        <v>119</v>
      </c>
      <c r="B38" s="88"/>
      <c r="C38" s="88"/>
      <c r="D38" s="88"/>
      <c r="E38" s="88"/>
      <c r="F38" s="88"/>
      <c r="G38" s="88"/>
      <c r="H38" s="40">
        <f>+H24</f>
        <v>0</v>
      </c>
    </row>
    <row r="39" spans="1:13" ht="19.5" customHeight="1" thickBot="1" x14ac:dyDescent="0.35">
      <c r="A39" s="89" t="s">
        <v>9</v>
      </c>
      <c r="B39" s="90"/>
      <c r="C39" s="90"/>
      <c r="D39" s="90"/>
      <c r="E39" s="90"/>
      <c r="F39" s="90"/>
      <c r="G39" s="90"/>
      <c r="H39" s="41">
        <f>+H35</f>
        <v>0</v>
      </c>
    </row>
    <row r="40" spans="1:13" ht="19.5" customHeight="1" thickBot="1" x14ac:dyDescent="0.35">
      <c r="A40" s="91" t="s">
        <v>137</v>
      </c>
      <c r="B40" s="92"/>
      <c r="C40" s="92"/>
      <c r="D40" s="92"/>
      <c r="E40" s="92"/>
      <c r="F40" s="92"/>
      <c r="G40" s="92"/>
      <c r="H40" s="42">
        <f>SUM(H38:H39)</f>
        <v>0</v>
      </c>
    </row>
    <row r="42" spans="1:13" ht="38.25" customHeight="1" thickBot="1" x14ac:dyDescent="0.35">
      <c r="A42" s="93" t="s">
        <v>16</v>
      </c>
      <c r="B42" s="94"/>
      <c r="C42" s="94"/>
      <c r="D42" s="94"/>
      <c r="E42" s="94"/>
      <c r="F42" s="94"/>
      <c r="G42" s="94"/>
      <c r="H42" s="95"/>
    </row>
    <row r="43" spans="1:13" ht="88.5" customHeight="1" x14ac:dyDescent="0.3">
      <c r="A43" s="73" t="s">
        <v>17</v>
      </c>
      <c r="B43" s="74"/>
      <c r="C43" s="74"/>
      <c r="D43" s="74"/>
      <c r="E43" s="74"/>
      <c r="F43" s="74"/>
      <c r="G43" s="74"/>
      <c r="H43" s="176"/>
    </row>
    <row r="44" spans="1:13" ht="97.5" customHeight="1" thickBot="1" x14ac:dyDescent="0.35">
      <c r="A44" s="186" t="s">
        <v>18</v>
      </c>
      <c r="B44" s="187"/>
      <c r="C44" s="187"/>
      <c r="D44" s="187"/>
      <c r="E44" s="187"/>
      <c r="F44" s="187"/>
      <c r="G44" s="187"/>
      <c r="H44" s="188"/>
    </row>
    <row r="45" spans="1:13" x14ac:dyDescent="0.3">
      <c r="A45" s="43"/>
    </row>
    <row r="46" spans="1:13" ht="23.25" customHeight="1" x14ac:dyDescent="0.3">
      <c r="A46" s="63" t="s">
        <v>19</v>
      </c>
      <c r="B46" s="64"/>
      <c r="C46" s="65"/>
      <c r="D46" s="65"/>
      <c r="E46" s="65"/>
      <c r="F46" s="66"/>
      <c r="G46" s="67"/>
      <c r="H46" s="184"/>
    </row>
    <row r="47" spans="1:13" ht="24" customHeight="1" thickBot="1" x14ac:dyDescent="0.35">
      <c r="A47" s="68" t="s">
        <v>20</v>
      </c>
      <c r="B47" s="69"/>
      <c r="C47" s="70"/>
      <c r="D47" s="70"/>
      <c r="E47" s="70"/>
      <c r="F47" s="71"/>
      <c r="G47" s="72"/>
      <c r="H47" s="185"/>
    </row>
    <row r="48" spans="1:13" x14ac:dyDescent="0.3">
      <c r="A48" s="46"/>
    </row>
  </sheetData>
  <mergeCells count="53">
    <mergeCell ref="A44:H44"/>
    <mergeCell ref="A46:B46"/>
    <mergeCell ref="C46:E46"/>
    <mergeCell ref="F46:G46"/>
    <mergeCell ref="A47:B47"/>
    <mergeCell ref="C47:E47"/>
    <mergeCell ref="F47:G47"/>
    <mergeCell ref="H46:H47"/>
    <mergeCell ref="A43:H43"/>
    <mergeCell ref="A30:G30"/>
    <mergeCell ref="A31:G31"/>
    <mergeCell ref="A32:G32"/>
    <mergeCell ref="A33:G33"/>
    <mergeCell ref="A34:G34"/>
    <mergeCell ref="A35:G35"/>
    <mergeCell ref="A37:G37"/>
    <mergeCell ref="A38:G38"/>
    <mergeCell ref="A39:G39"/>
    <mergeCell ref="A40:G40"/>
    <mergeCell ref="A42:H42"/>
    <mergeCell ref="A28:C29"/>
    <mergeCell ref="D28:H28"/>
    <mergeCell ref="D29:F29"/>
    <mergeCell ref="G29:H29"/>
    <mergeCell ref="A15:A16"/>
    <mergeCell ref="B15:D16"/>
    <mergeCell ref="E15:E16"/>
    <mergeCell ref="G15:H15"/>
    <mergeCell ref="B17:D17"/>
    <mergeCell ref="B18:D18"/>
    <mergeCell ref="B19:D19"/>
    <mergeCell ref="B20:D20"/>
    <mergeCell ref="B21:D21"/>
    <mergeCell ref="A22:D22"/>
    <mergeCell ref="A27:H27"/>
    <mergeCell ref="A14:H14"/>
    <mergeCell ref="A8:C8"/>
    <mergeCell ref="D8:H8"/>
    <mergeCell ref="A9:C9"/>
    <mergeCell ref="D9:H9"/>
    <mergeCell ref="A10:C10"/>
    <mergeCell ref="D10:H10"/>
    <mergeCell ref="A11:C11"/>
    <mergeCell ref="D11:H11"/>
    <mergeCell ref="A12:B12"/>
    <mergeCell ref="C12:E12"/>
    <mergeCell ref="A13:H13"/>
    <mergeCell ref="A1:B3"/>
    <mergeCell ref="C1:H1"/>
    <mergeCell ref="A5:H5"/>
    <mergeCell ref="M5:O5"/>
    <mergeCell ref="A7:C7"/>
    <mergeCell ref="D7:H7"/>
  </mergeCells>
  <dataValidations count="1">
    <dataValidation type="list" allowBlank="1" showInputMessage="1" showErrorMessage="1" sqref="D36" xr:uid="{00000000-0002-0000-0300-000000000000}">
      <formula1>$O$6</formula1>
    </dataValidation>
  </dataValidations>
  <pageMargins left="0.70866141732283472" right="0.70866141732283472" top="0.74803149606299213" bottom="0.74803149606299213" header="0.31496062992125984" footer="0.31496062992125984"/>
  <pageSetup scale="80" orientation="portrait" r:id="rId1"/>
  <ignoredErrors>
    <ignoredError sqref="G18:G21 H24" unlockedFormula="1"/>
    <ignoredError sqref="G17" evalError="1" unlockedFormula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1000000}">
          <x14:formula1>
            <xm:f>Comportamentales!$A$4:$A$25</xm:f>
          </x14:formula1>
          <xm:sqref>A30:A34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3:C25"/>
  <sheetViews>
    <sheetView workbookViewId="0">
      <selection activeCell="C3" sqref="C3"/>
    </sheetView>
  </sheetViews>
  <sheetFormatPr baseColWidth="10" defaultRowHeight="14.5" x14ac:dyDescent="0.35"/>
  <cols>
    <col min="1" max="1" width="15.26953125" customWidth="1"/>
    <col min="2" max="2" width="62" customWidth="1"/>
    <col min="3" max="3" width="57.81640625" customWidth="1"/>
  </cols>
  <sheetData>
    <row r="3" spans="1:3" x14ac:dyDescent="0.35">
      <c r="A3" s="6" t="s">
        <v>57</v>
      </c>
      <c r="B3" s="6" t="s">
        <v>58</v>
      </c>
      <c r="C3" s="6" t="s">
        <v>59</v>
      </c>
    </row>
    <row r="4" spans="1:3" x14ac:dyDescent="0.35">
      <c r="A4" s="7"/>
      <c r="B4" s="7"/>
      <c r="C4" s="7"/>
    </row>
    <row r="5" spans="1:3" ht="87.5" x14ac:dyDescent="0.35">
      <c r="A5" s="8" t="s">
        <v>60</v>
      </c>
      <c r="B5" s="8" t="s">
        <v>61</v>
      </c>
      <c r="C5" s="8" t="s">
        <v>62</v>
      </c>
    </row>
    <row r="6" spans="1:3" ht="112.5" x14ac:dyDescent="0.35">
      <c r="A6" s="8" t="s">
        <v>63</v>
      </c>
      <c r="B6" s="8" t="s">
        <v>64</v>
      </c>
      <c r="C6" s="8" t="s">
        <v>65</v>
      </c>
    </row>
    <row r="7" spans="1:3" ht="62.5" x14ac:dyDescent="0.35">
      <c r="A7" s="8" t="s">
        <v>66</v>
      </c>
      <c r="B7" s="8" t="s">
        <v>67</v>
      </c>
      <c r="C7" s="8" t="s">
        <v>68</v>
      </c>
    </row>
    <row r="8" spans="1:3" ht="100" x14ac:dyDescent="0.35">
      <c r="A8" s="8" t="s">
        <v>69</v>
      </c>
      <c r="B8" s="8" t="s">
        <v>70</v>
      </c>
      <c r="C8" s="8" t="s">
        <v>71</v>
      </c>
    </row>
    <row r="9" spans="1:3" ht="62.5" x14ac:dyDescent="0.35">
      <c r="A9" s="8" t="s">
        <v>72</v>
      </c>
      <c r="B9" s="8" t="s">
        <v>73</v>
      </c>
      <c r="C9" s="8" t="s">
        <v>74</v>
      </c>
    </row>
    <row r="10" spans="1:3" ht="37.5" x14ac:dyDescent="0.35">
      <c r="A10" s="8" t="s">
        <v>75</v>
      </c>
      <c r="B10" s="8" t="s">
        <v>76</v>
      </c>
      <c r="C10" s="8" t="s">
        <v>77</v>
      </c>
    </row>
    <row r="11" spans="1:3" ht="62.5" x14ac:dyDescent="0.35">
      <c r="A11" s="8" t="s">
        <v>78</v>
      </c>
      <c r="B11" s="8" t="s">
        <v>79</v>
      </c>
      <c r="C11" s="8" t="s">
        <v>80</v>
      </c>
    </row>
    <row r="12" spans="1:3" ht="125" x14ac:dyDescent="0.35">
      <c r="A12" s="8" t="s">
        <v>81</v>
      </c>
      <c r="B12" s="8" t="s">
        <v>82</v>
      </c>
      <c r="C12" s="8" t="s">
        <v>83</v>
      </c>
    </row>
    <row r="13" spans="1:3" ht="100" x14ac:dyDescent="0.35">
      <c r="A13" s="8" t="s">
        <v>84</v>
      </c>
      <c r="B13" s="8" t="s">
        <v>85</v>
      </c>
      <c r="C13" s="8" t="s">
        <v>86</v>
      </c>
    </row>
    <row r="14" spans="1:3" ht="145" x14ac:dyDescent="0.35">
      <c r="A14" s="8" t="s">
        <v>87</v>
      </c>
      <c r="B14" s="8" t="s">
        <v>88</v>
      </c>
      <c r="C14" s="9" t="s">
        <v>89</v>
      </c>
    </row>
    <row r="15" spans="1:3" ht="100" x14ac:dyDescent="0.35">
      <c r="A15" s="8" t="s">
        <v>90</v>
      </c>
      <c r="B15" s="8" t="s">
        <v>91</v>
      </c>
      <c r="C15" s="8" t="s">
        <v>92</v>
      </c>
    </row>
    <row r="16" spans="1:3" ht="162.5" x14ac:dyDescent="0.35">
      <c r="A16" s="8" t="s">
        <v>93</v>
      </c>
      <c r="B16" s="8" t="s">
        <v>94</v>
      </c>
      <c r="C16" s="8" t="s">
        <v>95</v>
      </c>
    </row>
    <row r="17" spans="1:3" ht="125" x14ac:dyDescent="0.35">
      <c r="A17" s="8" t="s">
        <v>96</v>
      </c>
      <c r="B17" s="8" t="s">
        <v>97</v>
      </c>
      <c r="C17" s="8" t="s">
        <v>98</v>
      </c>
    </row>
    <row r="18" spans="1:3" ht="100" x14ac:dyDescent="0.35">
      <c r="A18" s="8" t="s">
        <v>99</v>
      </c>
      <c r="B18" s="8" t="s">
        <v>100</v>
      </c>
      <c r="C18" s="8" t="s">
        <v>101</v>
      </c>
    </row>
    <row r="19" spans="1:3" ht="50" x14ac:dyDescent="0.35">
      <c r="A19" s="8" t="s">
        <v>102</v>
      </c>
      <c r="B19" s="8" t="s">
        <v>103</v>
      </c>
      <c r="C19" s="8" t="s">
        <v>104</v>
      </c>
    </row>
    <row r="20" spans="1:3" ht="75" x14ac:dyDescent="0.35">
      <c r="A20" s="8" t="s">
        <v>105</v>
      </c>
      <c r="B20" s="8" t="s">
        <v>106</v>
      </c>
      <c r="C20" s="8" t="s">
        <v>107</v>
      </c>
    </row>
    <row r="21" spans="1:3" ht="87.5" x14ac:dyDescent="0.35">
      <c r="A21" s="8" t="s">
        <v>10</v>
      </c>
      <c r="B21" s="8" t="s">
        <v>108</v>
      </c>
      <c r="C21" s="8" t="s">
        <v>109</v>
      </c>
    </row>
    <row r="22" spans="1:3" ht="37.5" x14ac:dyDescent="0.35">
      <c r="A22" s="8" t="s">
        <v>11</v>
      </c>
      <c r="B22" s="8" t="s">
        <v>110</v>
      </c>
      <c r="C22" s="8" t="s">
        <v>111</v>
      </c>
    </row>
    <row r="23" spans="1:3" ht="62.5" x14ac:dyDescent="0.35">
      <c r="A23" s="8" t="s">
        <v>12</v>
      </c>
      <c r="B23" s="8" t="s">
        <v>112</v>
      </c>
      <c r="C23" s="8" t="s">
        <v>113</v>
      </c>
    </row>
    <row r="24" spans="1:3" ht="62.5" x14ac:dyDescent="0.35">
      <c r="A24" s="8" t="s">
        <v>114</v>
      </c>
      <c r="B24" s="8" t="s">
        <v>115</v>
      </c>
      <c r="C24" s="8" t="s">
        <v>116</v>
      </c>
    </row>
    <row r="25" spans="1:3" ht="50" x14ac:dyDescent="0.35">
      <c r="A25" s="8" t="s">
        <v>13</v>
      </c>
      <c r="B25" s="8" t="s">
        <v>117</v>
      </c>
      <c r="C25" s="8" t="s">
        <v>118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1021F5A-CED0-4DEC-BBAE-DE8FE66F00D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Ayuda</vt:lpstr>
      <vt:lpstr>R-TH-33  (semestre 1)</vt:lpstr>
      <vt:lpstr>R-TH-33 (semestre 2)</vt:lpstr>
      <vt:lpstr>R-TH-33 (año)</vt:lpstr>
      <vt:lpstr>Comportamentales</vt:lpstr>
      <vt:lpstr>'R-TH-33  (semestre 1)'!Área_de_impresión</vt:lpstr>
      <vt:lpstr>'R-TH-33 (año)'!Área_de_impresión</vt:lpstr>
      <vt:lpstr>'R-TH-33 (semestre 2)'!Área_de_impresión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Jairo Andres Agudelo  Arredondo</dc:creator>
  <cp:lastModifiedBy>Jhon Jaime</cp:lastModifiedBy>
  <cp:lastPrinted>2024-12-02T19:45:09Z</cp:lastPrinted>
  <dcterms:created xsi:type="dcterms:W3CDTF">2018-02-16T18:39:42Z</dcterms:created>
  <dcterms:modified xsi:type="dcterms:W3CDTF">2024-12-02T19:45:34Z</dcterms:modified>
</cp:coreProperties>
</file>